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Prihodi" sheetId="1" r:id="rId1"/>
    <sheet name="Rashodi" sheetId="3" r:id="rId2"/>
  </sheets>
  <definedNames>
    <definedName name="_xlnm.Print_Area" localSheetId="0">Prihodi!$A$1:$F$20</definedName>
  </definedNames>
  <calcPr calcId="152511"/>
</workbook>
</file>

<file path=xl/calcChain.xml><?xml version="1.0" encoding="utf-8"?>
<calcChain xmlns="http://schemas.openxmlformats.org/spreadsheetml/2006/main">
  <c r="C49" i="3" l="1"/>
  <c r="C48" i="3"/>
  <c r="C44" i="3"/>
  <c r="C43" i="3"/>
  <c r="C37" i="3"/>
  <c r="C27" i="3"/>
  <c r="C20" i="3"/>
  <c r="C15" i="3"/>
  <c r="C14" i="3" s="1"/>
  <c r="C10" i="3"/>
  <c r="C69" i="3" s="1"/>
  <c r="D18" i="1"/>
  <c r="E18" i="1"/>
  <c r="C18" i="1"/>
  <c r="D17" i="1"/>
  <c r="D12" i="1" l="1"/>
  <c r="E11" i="1"/>
  <c r="E10" i="1"/>
  <c r="E16" i="1"/>
  <c r="E13" i="1"/>
  <c r="E15" i="1"/>
</calcChain>
</file>

<file path=xl/sharedStrings.xml><?xml version="1.0" encoding="utf-8"?>
<sst xmlns="http://schemas.openxmlformats.org/spreadsheetml/2006/main" count="142" uniqueCount="132">
  <si>
    <t>TRGOVAČKA ŠKOLA ZAGREB</t>
  </si>
  <si>
    <t>TRG J.F. KENNEDYJA 4</t>
  </si>
  <si>
    <t>10000 ZAGREB</t>
  </si>
  <si>
    <t>REBALANS FINANCIJSKOG PLANA ZA 2018. GODINU</t>
  </si>
  <si>
    <t>PRIHODI</t>
  </si>
  <si>
    <t>Oznaka računa iz rač. plana</t>
  </si>
  <si>
    <t>Naziv računa</t>
  </si>
  <si>
    <t>PLAN 2018</t>
  </si>
  <si>
    <t>Novi plan 2018</t>
  </si>
  <si>
    <t>Prihodi od financijske imovine</t>
  </si>
  <si>
    <t>Prihodi po posebnim propisima</t>
  </si>
  <si>
    <t>Prihodi od pruženih usluga</t>
  </si>
  <si>
    <t>Donacije</t>
  </si>
  <si>
    <t>Prihodi iz prorač. za fin. red. djelatnosti</t>
  </si>
  <si>
    <t>Pomoći prorač. kor. iz prorač. koji im nije nadležan</t>
  </si>
  <si>
    <t>Pomoći temeljem prijenosa EU sredstava</t>
  </si>
  <si>
    <t>Prihodi od prodaje građevinskih objekata</t>
  </si>
  <si>
    <t>Izmjena (rebalans) 2018 Povećanje/smanjenje</t>
  </si>
  <si>
    <t>RASHODI</t>
  </si>
  <si>
    <t>Službena putovanja</t>
  </si>
  <si>
    <t>Energija</t>
  </si>
  <si>
    <t>Sitni inventar i auto gume</t>
  </si>
  <si>
    <t>Komunalne usluge</t>
  </si>
  <si>
    <t>Zakupnine i najamnine</t>
  </si>
  <si>
    <t>Računalne usluge</t>
  </si>
  <si>
    <t>Ostale usluge</t>
  </si>
  <si>
    <t>Premije osiguranja</t>
  </si>
  <si>
    <t>Reprezentacija</t>
  </si>
  <si>
    <t>Pristojbe i naknade</t>
  </si>
  <si>
    <t>Zatezne kamate</t>
  </si>
  <si>
    <t>Naknade građanima i kućanstvima u naravi</t>
  </si>
  <si>
    <t>Uredska oprema i namještaj</t>
  </si>
  <si>
    <t>Komunikacijska oprema</t>
  </si>
  <si>
    <t>Oprema za održavanje i zaštitu</t>
  </si>
  <si>
    <t>Ulaganja u računalne programe</t>
  </si>
  <si>
    <t>Usluge telefona, pošte i prijevoza</t>
  </si>
  <si>
    <t>Usluge promidžbe i informiranja</t>
  </si>
  <si>
    <t>Ostali nespomenuti rashodi poslovanja</t>
  </si>
  <si>
    <t>Broj ek.klas.</t>
  </si>
  <si>
    <t>Naziv</t>
  </si>
  <si>
    <t>31</t>
  </si>
  <si>
    <t>RASHODI ZA ZAPOSLENE</t>
  </si>
  <si>
    <t>311</t>
  </si>
  <si>
    <t>PLAĆE (BRUTO)</t>
  </si>
  <si>
    <t>312</t>
  </si>
  <si>
    <t>OSTALI RASHODI ZA ZAPOSLENE</t>
  </si>
  <si>
    <t>313</t>
  </si>
  <si>
    <t>DOPRINOSI NA PLAĆE</t>
  </si>
  <si>
    <t>32</t>
  </si>
  <si>
    <t>MATERIJALNI RASHODI</t>
  </si>
  <si>
    <t>321</t>
  </si>
  <si>
    <t>NAKNADE TROŠKOVA ZAPOSLENIMA</t>
  </si>
  <si>
    <t>3211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</si>
  <si>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</si>
  <si>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</si>
  <si>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</si>
  <si>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</si>
  <si>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</si>
  <si>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</si>
  <si>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</si>
  <si>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</si>
  <si>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</si>
  <si>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</si>
  <si>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3222</t>
  </si>
  <si>
    <t>Materijal i sirovine</t>
  </si>
  <si>
    <t>3223</t>
  </si>
  <si>
    <t>3224</t>
  </si>
  <si>
    <t>Materijal i dijelovi za tekuće i investicijsko održavanje</t>
  </si>
  <si>
    <t>3225</t>
  </si>
  <si>
    <t>3227</t>
  </si>
  <si>
    <t>Službena radna odjeća</t>
  </si>
  <si>
    <t>323</t>
  </si>
  <si>
    <t>RASHODI ZA USLUGE</t>
  </si>
  <si>
    <t>3231</t>
  </si>
  <si>
    <t>3232</t>
  </si>
  <si>
    <t>Usluge tekućeg i investicijskog održavanja</t>
  </si>
  <si>
    <t>3233</t>
  </si>
  <si>
    <t>3234</t>
  </si>
  <si>
    <t>3235</t>
  </si>
  <si>
    <t>3236</t>
  </si>
  <si>
    <t>Zdravstvene i veterinarske usluge</t>
  </si>
  <si>
    <t>3237</t>
  </si>
  <si>
    <t>Intelektualne i osobne usluge</t>
  </si>
  <si>
    <t>3238</t>
  </si>
  <si>
    <t>3239</t>
  </si>
  <si>
    <t>329</t>
  </si>
  <si>
    <t>OSTALI NESPOMENUTI RASHODI POSLOVANJA</t>
  </si>
  <si>
    <t>3292</t>
  </si>
  <si>
    <t>3293</t>
  </si>
  <si>
    <t>3294</t>
  </si>
  <si>
    <t>Članarine i norme</t>
  </si>
  <si>
    <t>3295</t>
  </si>
  <si>
    <t>3299</t>
  </si>
  <si>
    <t>34</t>
  </si>
  <si>
    <t>FINANCIJSKI RASHODI</t>
  </si>
  <si>
    <t>343</t>
  </si>
  <si>
    <t>OSTALI FINANCIJSKI RASHODI</t>
  </si>
  <si>
    <t>3431</t>
  </si>
  <si>
    <t>Bankarske usluge i usluge platnog prometa</t>
  </si>
  <si>
    <t>3433</t>
  </si>
  <si>
    <t>3434</t>
  </si>
  <si>
    <t>Ostali nespomenuti financijski rashodi</t>
  </si>
  <si>
    <t>RASHODI ZA NABAVU NEPROIZVEDENE DUGOTR. IMOVINE</t>
  </si>
  <si>
    <t>422</t>
  </si>
  <si>
    <t>POSTROJENJA I OPREMA</t>
  </si>
  <si>
    <t>4221</t>
  </si>
  <si>
    <t>4222</t>
  </si>
  <si>
    <t>4223</t>
  </si>
  <si>
    <t>4226</t>
  </si>
  <si>
    <t xml:space="preserve">Sportska i glazbena oprema </t>
  </si>
  <si>
    <t>426</t>
  </si>
  <si>
    <t>NEMATERIJALNA PROIZVEDENA IMOVINA</t>
  </si>
  <si>
    <t>4262</t>
  </si>
  <si>
    <t>3291</t>
  </si>
  <si>
    <t>Naknade za rad predstavničkih i izvršnih tijela, povj. I sl</t>
  </si>
  <si>
    <t>37</t>
  </si>
  <si>
    <t>372</t>
  </si>
  <si>
    <t>OSTALE NAKNADE GRAĐANIMA I KUĆANSTVIMA IZ PRORAČUNA</t>
  </si>
  <si>
    <t>3722</t>
  </si>
  <si>
    <t>424</t>
  </si>
  <si>
    <t>KNJIGE, UMJETNIČKA DJELA I OSTALE IZLOŽBENE VRIJEDNOSTI</t>
  </si>
  <si>
    <t>4241</t>
  </si>
  <si>
    <t xml:space="preserve">Knjige </t>
  </si>
  <si>
    <t xml:space="preserve">OSTALI RASHODI </t>
  </si>
  <si>
    <t>KAZNE, PENALI I NAKNADE ŠTETE</t>
  </si>
  <si>
    <t>Naknada štete pravnim i fizičkim osobama</t>
  </si>
  <si>
    <t>Ugovorene kazne i ostale naknade štete</t>
  </si>
  <si>
    <t>SVEUKUPNO:</t>
  </si>
  <si>
    <t>NAKNADE GRAĐANIMA I KUĆANSTVIMA NA TEMELJU OSIG. I DR. NAKNADE (BESPLATNI UDŽBENICI)</t>
  </si>
  <si>
    <t>UKUPNO:</t>
  </si>
  <si>
    <t>Novi plan 2018.</t>
  </si>
  <si>
    <t>Plan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</si>
</sst>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(#,##0.00\);0.00"/>
    <numFmt numFmtId="165" formatCode="General_)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2"/>
      <color rgb="FF000000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CCFF"/>
        <bgColor rgb="FF000000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</borders>
  <cellStyleXfs count="5">
    <xf numFmtId="0" fontId="0" fillId="0" borderId="0"/>
    <xf numFmtId="39" fontId="6" fillId="0" borderId="0"/>
    <xf numFmtId="0" fontId="9" fillId="0" borderId="0"/>
    <xf numFmtId="0" fontId="11" fillId="0" borderId="0"/>
    <xf numFmtId="0" fontId="11" fillId="0" borderId="0"/>
  </cellStyleXfs>
  <cellXfs count="83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4" fillId="0" borderId="3" xfId="1" quotePrefix="1" applyNumberFormat="1" applyFont="1" applyFill="1" applyBorder="1" applyAlignment="1">
      <alignment horizontal="left"/>
    </xf>
    <xf numFmtId="39" fontId="4" fillId="0" borderId="3" xfId="1" applyFont="1" applyFill="1" applyBorder="1" applyAlignment="1"/>
    <xf numFmtId="39" fontId="5" fillId="0" borderId="3" xfId="1" applyFont="1" applyFill="1" applyBorder="1" applyAlignment="1"/>
    <xf numFmtId="49" fontId="4" fillId="0" borderId="3" xfId="1" applyNumberFormat="1" applyFont="1" applyFill="1" applyBorder="1" applyAlignment="1">
      <alignment horizontal="left"/>
    </xf>
    <xf numFmtId="49" fontId="5" fillId="0" borderId="3" xfId="1" applyNumberFormat="1" applyFont="1" applyFill="1" applyBorder="1" applyAlignment="1">
      <alignment horizontal="left"/>
    </xf>
    <xf numFmtId="39" fontId="5" fillId="0" borderId="3" xfId="1" applyFont="1" applyFill="1" applyBorder="1" applyAlignment="1">
      <alignment horizontal="left"/>
    </xf>
    <xf numFmtId="39" fontId="4" fillId="0" borderId="3" xfId="1" applyFont="1" applyFill="1" applyBorder="1" applyAlignment="1">
      <alignment horizontal="left"/>
    </xf>
    <xf numFmtId="49" fontId="5" fillId="0" borderId="3" xfId="0" applyNumberFormat="1" applyFont="1" applyFill="1" applyBorder="1" applyAlignment="1">
      <alignment horizontal="left"/>
    </xf>
    <xf numFmtId="165" fontId="5" fillId="0" borderId="3" xfId="0" applyNumberFormat="1" applyFont="1" applyFill="1" applyBorder="1" applyAlignment="1" applyProtection="1">
      <alignment horizontal="left" wrapText="1"/>
    </xf>
    <xf numFmtId="0" fontId="4" fillId="0" borderId="3" xfId="0" applyFont="1" applyFill="1" applyBorder="1" applyAlignment="1">
      <alignment horizontal="left"/>
    </xf>
    <xf numFmtId="39" fontId="4" fillId="0" borderId="3" xfId="1" applyFont="1" applyFill="1" applyBorder="1" applyAlignment="1">
      <alignment wrapText="1"/>
    </xf>
    <xf numFmtId="0" fontId="5" fillId="0" borderId="3" xfId="0" applyFont="1" applyFill="1" applyBorder="1" applyAlignment="1">
      <alignment horizontal="left" wrapText="1"/>
    </xf>
    <xf numFmtId="49" fontId="4" fillId="0" borderId="3" xfId="0" applyNumberFormat="1" applyFont="1" applyFill="1" applyBorder="1" applyAlignment="1">
      <alignment horizontal="left"/>
    </xf>
    <xf numFmtId="49" fontId="5" fillId="0" borderId="3" xfId="0" applyNumberFormat="1" applyFont="1" applyFill="1" applyBorder="1" applyAlignment="1" applyProtection="1">
      <alignment horizontal="left"/>
    </xf>
    <xf numFmtId="0" fontId="12" fillId="0" borderId="3" xfId="3" applyFont="1" applyFill="1" applyBorder="1" applyAlignment="1">
      <alignment horizontal="left" wrapText="1"/>
    </xf>
    <xf numFmtId="49" fontId="4" fillId="0" borderId="3" xfId="1" applyNumberFormat="1" applyFont="1" applyFill="1" applyBorder="1" applyAlignment="1"/>
    <xf numFmtId="39" fontId="4" fillId="0" borderId="3" xfId="1" applyFont="1" applyFill="1" applyBorder="1" applyAlignment="1">
      <alignment horizontal="left" wrapText="1"/>
    </xf>
    <xf numFmtId="0" fontId="4" fillId="0" borderId="3" xfId="4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 applyProtection="1">
      <alignment horizontal="left"/>
    </xf>
    <xf numFmtId="165" fontId="4" fillId="0" borderId="3" xfId="0" applyNumberFormat="1" applyFont="1" applyFill="1" applyBorder="1" applyAlignment="1" applyProtection="1">
      <alignment horizontal="left" wrapText="1"/>
    </xf>
    <xf numFmtId="0" fontId="1" fillId="0" borderId="0" xfId="0" applyFont="1" applyBorder="1" applyAlignment="1"/>
    <xf numFmtId="0" fontId="1" fillId="0" borderId="0" xfId="0" applyFont="1" applyAlignme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7" fillId="0" borderId="15" xfId="1" quotePrefix="1" applyNumberFormat="1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39" fontId="7" fillId="0" borderId="15" xfId="1" applyFont="1" applyFill="1" applyBorder="1" applyAlignment="1" applyProtection="1">
      <alignment horizontal="center" vertical="center" wrapText="1"/>
    </xf>
    <xf numFmtId="49" fontId="5" fillId="0" borderId="6" xfId="0" applyNumberFormat="1" applyFont="1" applyFill="1" applyBorder="1" applyAlignment="1" applyProtection="1">
      <alignment horizontal="left"/>
    </xf>
    <xf numFmtId="165" fontId="5" fillId="0" borderId="6" xfId="0" applyNumberFormat="1" applyFont="1" applyFill="1" applyBorder="1" applyAlignment="1" applyProtection="1">
      <alignment horizontal="left" wrapText="1"/>
    </xf>
    <xf numFmtId="0" fontId="12" fillId="0" borderId="3" xfId="0" applyFont="1" applyFill="1" applyBorder="1" applyAlignment="1" applyProtection="1">
      <alignment horizontal="left"/>
      <protection locked="0"/>
    </xf>
    <xf numFmtId="0" fontId="10" fillId="0" borderId="3" xfId="0" applyFont="1" applyFill="1" applyBorder="1" applyAlignment="1" applyProtection="1">
      <alignment horizontal="left"/>
      <protection locked="0"/>
    </xf>
    <xf numFmtId="0" fontId="10" fillId="0" borderId="6" xfId="0" applyFont="1" applyFill="1" applyBorder="1" applyAlignment="1" applyProtection="1">
      <alignment horizontal="left"/>
      <protection locked="0"/>
    </xf>
    <xf numFmtId="0" fontId="13" fillId="0" borderId="1" xfId="0" applyFont="1" applyBorder="1" applyAlignment="1"/>
    <xf numFmtId="4" fontId="0" fillId="0" borderId="9" xfId="0" applyNumberFormat="1" applyBorder="1"/>
    <xf numFmtId="4" fontId="0" fillId="0" borderId="12" xfId="0" applyNumberFormat="1" applyBorder="1"/>
    <xf numFmtId="4" fontId="0" fillId="0" borderId="10" xfId="0" applyNumberFormat="1" applyBorder="1"/>
    <xf numFmtId="4" fontId="0" fillId="0" borderId="3" xfId="0" applyNumberFormat="1" applyBorder="1"/>
    <xf numFmtId="4" fontId="0" fillId="0" borderId="13" xfId="0" applyNumberFormat="1" applyBorder="1"/>
    <xf numFmtId="4" fontId="0" fillId="0" borderId="4" xfId="0" applyNumberFormat="1" applyBorder="1"/>
    <xf numFmtId="4" fontId="0" fillId="0" borderId="6" xfId="0" applyNumberFormat="1" applyBorder="1"/>
    <xf numFmtId="4" fontId="0" fillId="0" borderId="14" xfId="0" applyNumberFormat="1" applyBorder="1"/>
    <xf numFmtId="4" fontId="0" fillId="0" borderId="7" xfId="0" applyNumberFormat="1" applyBorder="1"/>
    <xf numFmtId="0" fontId="1" fillId="0" borderId="11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4" fontId="1" fillId="0" borderId="1" xfId="0" applyNumberFormat="1" applyFont="1" applyBorder="1"/>
    <xf numFmtId="0" fontId="0" fillId="0" borderId="0" xfId="0" applyAlignment="1"/>
    <xf numFmtId="0" fontId="14" fillId="0" borderId="0" xfId="0" applyFont="1"/>
    <xf numFmtId="4" fontId="20" fillId="0" borderId="1" xfId="0" applyNumberFormat="1" applyFont="1" applyBorder="1"/>
    <xf numFmtId="4" fontId="14" fillId="0" borderId="0" xfId="0" applyNumberFormat="1" applyFont="1"/>
    <xf numFmtId="164" fontId="16" fillId="2" borderId="11" xfId="1" applyNumberFormat="1" applyFont="1" applyFill="1" applyBorder="1" applyAlignment="1" applyProtection="1">
      <alignment horizontal="center" vertical="center" wrapText="1"/>
    </xf>
    <xf numFmtId="0" fontId="17" fillId="2" borderId="18" xfId="2" applyFont="1" applyFill="1" applyBorder="1" applyAlignment="1">
      <alignment horizontal="center" vertical="center" wrapText="1"/>
    </xf>
    <xf numFmtId="164" fontId="16" fillId="0" borderId="12" xfId="1" quotePrefix="1" applyNumberFormat="1" applyFont="1" applyFill="1" applyBorder="1" applyAlignment="1" applyProtection="1">
      <alignment horizontal="right"/>
    </xf>
    <xf numFmtId="164" fontId="18" fillId="0" borderId="12" xfId="1" quotePrefix="1" applyNumberFormat="1" applyFont="1" applyFill="1" applyBorder="1" applyAlignment="1" applyProtection="1">
      <alignment horizontal="right"/>
    </xf>
    <xf numFmtId="164" fontId="18" fillId="0" borderId="19" xfId="1" quotePrefix="1" applyNumberFormat="1" applyFont="1" applyFill="1" applyBorder="1" applyAlignment="1" applyProtection="1">
      <alignment horizontal="right"/>
    </xf>
    <xf numFmtId="4" fontId="19" fillId="0" borderId="13" xfId="0" applyNumberFormat="1" applyFont="1" applyFill="1" applyBorder="1" applyAlignment="1" applyProtection="1">
      <alignment horizontal="right"/>
      <protection locked="0"/>
    </xf>
    <xf numFmtId="4" fontId="17" fillId="0" borderId="13" xfId="0" applyNumberFormat="1" applyFont="1" applyFill="1" applyBorder="1" applyAlignment="1" applyProtection="1">
      <alignment horizontal="right"/>
      <protection locked="0"/>
    </xf>
    <xf numFmtId="4" fontId="14" fillId="0" borderId="14" xfId="0" applyNumberFormat="1" applyFont="1" applyBorder="1" applyAlignment="1">
      <alignment horizontal="right"/>
    </xf>
    <xf numFmtId="4" fontId="20" fillId="0" borderId="11" xfId="0" applyNumberFormat="1" applyFont="1" applyBorder="1"/>
    <xf numFmtId="4" fontId="20" fillId="0" borderId="2" xfId="0" applyNumberFormat="1" applyFont="1" applyBorder="1"/>
    <xf numFmtId="4" fontId="20" fillId="0" borderId="4" xfId="0" applyNumberFormat="1" applyFont="1" applyBorder="1"/>
    <xf numFmtId="4" fontId="14" fillId="0" borderId="2" xfId="0" applyNumberFormat="1" applyFont="1" applyBorder="1"/>
    <xf numFmtId="4" fontId="14" fillId="0" borderId="4" xfId="0" applyNumberFormat="1" applyFont="1" applyBorder="1"/>
    <xf numFmtId="4" fontId="20" fillId="0" borderId="8" xfId="0" applyNumberFormat="1" applyFont="1" applyBorder="1"/>
    <xf numFmtId="4" fontId="20" fillId="0" borderId="10" xfId="0" applyNumberFormat="1" applyFont="1" applyBorder="1"/>
    <xf numFmtId="4" fontId="15" fillId="0" borderId="20" xfId="0" applyNumberFormat="1" applyFont="1" applyBorder="1" applyAlignment="1">
      <alignment horizontal="center" vertical="center" wrapText="1"/>
    </xf>
    <xf numFmtId="4" fontId="20" fillId="0" borderId="20" xfId="0" applyNumberFormat="1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4" fontId="14" fillId="0" borderId="5" xfId="0" applyNumberFormat="1" applyFont="1" applyBorder="1"/>
    <xf numFmtId="4" fontId="14" fillId="0" borderId="7" xfId="0" applyNumberFormat="1" applyFont="1" applyBorder="1"/>
  </cellXfs>
  <cellStyles count="5">
    <cellStyle name="Normal 2_RASHODI ODV.KUOLTU" xfId="2"/>
    <cellStyle name="Normal 4" xfId="1"/>
    <cellStyle name="Normalno" xfId="0" builtinId="0"/>
    <cellStyle name="Obično_List4" xfId="4"/>
    <cellStyle name="Obično_List5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view="pageBreakPreview" zoomScale="60" zoomScaleNormal="100" workbookViewId="0">
      <selection activeCell="D9" sqref="D9"/>
    </sheetView>
  </sheetViews>
  <sheetFormatPr defaultRowHeight="15" x14ac:dyDescent="0.25"/>
  <cols>
    <col min="2" max="2" width="45.5703125" customWidth="1"/>
    <col min="3" max="3" width="12.7109375" bestFit="1" customWidth="1"/>
    <col min="4" max="4" width="16.5703125" customWidth="1"/>
    <col min="5" max="5" width="12.7109375" bestFit="1" customWidth="1"/>
  </cols>
  <sheetData>
    <row r="1" spans="1:6" x14ac:dyDescent="0.25">
      <c r="A1" s="33" t="s">
        <v>0</v>
      </c>
      <c r="B1" s="33"/>
      <c r="C1" s="33"/>
      <c r="D1" s="1"/>
      <c r="E1" s="1"/>
      <c r="F1" s="1"/>
    </row>
    <row r="2" spans="1:6" x14ac:dyDescent="0.25">
      <c r="A2" s="33" t="s">
        <v>1</v>
      </c>
      <c r="B2" s="33"/>
      <c r="C2" s="33"/>
      <c r="D2" s="1"/>
      <c r="E2" s="1"/>
      <c r="F2" s="1"/>
    </row>
    <row r="3" spans="1:6" x14ac:dyDescent="0.25">
      <c r="A3" s="33" t="s">
        <v>2</v>
      </c>
      <c r="B3" s="34"/>
      <c r="C3" s="34"/>
      <c r="D3" s="1"/>
      <c r="E3" s="1"/>
      <c r="F3" s="1"/>
    </row>
    <row r="4" spans="1:6" x14ac:dyDescent="0.25">
      <c r="A4" s="1"/>
      <c r="B4" s="1"/>
      <c r="C4" s="1"/>
      <c r="D4" s="1"/>
      <c r="E4" s="1"/>
      <c r="F4" s="1"/>
    </row>
    <row r="5" spans="1:6" ht="18.75" x14ac:dyDescent="0.25">
      <c r="A5" s="35" t="s">
        <v>3</v>
      </c>
      <c r="B5" s="36"/>
      <c r="C5" s="36"/>
      <c r="D5" s="36"/>
      <c r="E5" s="36"/>
      <c r="F5" s="4"/>
    </row>
    <row r="6" spans="1:6" ht="8.25" customHeight="1" x14ac:dyDescent="0.25">
      <c r="A6" s="4"/>
      <c r="B6" s="4"/>
      <c r="C6" s="4"/>
      <c r="D6" s="4"/>
      <c r="E6" s="4"/>
      <c r="F6" s="4"/>
    </row>
    <row r="8" spans="1:6" x14ac:dyDescent="0.25">
      <c r="A8" s="2" t="s">
        <v>4</v>
      </c>
    </row>
    <row r="9" spans="1:6" s="3" customFormat="1" ht="80.25" customHeight="1" x14ac:dyDescent="0.25">
      <c r="A9" s="11" t="s">
        <v>5</v>
      </c>
      <c r="B9" s="11" t="s">
        <v>6</v>
      </c>
      <c r="C9" s="11" t="s">
        <v>7</v>
      </c>
      <c r="D9" s="12" t="s">
        <v>17</v>
      </c>
      <c r="E9" s="11" t="s">
        <v>8</v>
      </c>
    </row>
    <row r="10" spans="1:6" x14ac:dyDescent="0.25">
      <c r="A10" s="9">
        <v>641</v>
      </c>
      <c r="B10" s="10" t="s">
        <v>9</v>
      </c>
      <c r="C10" s="46">
        <v>500</v>
      </c>
      <c r="D10" s="47">
        <v>-460</v>
      </c>
      <c r="E10" s="48">
        <f>SUM(C10:D10)</f>
        <v>40</v>
      </c>
    </row>
    <row r="11" spans="1:6" x14ac:dyDescent="0.25">
      <c r="A11" s="5">
        <v>652</v>
      </c>
      <c r="B11" s="6" t="s">
        <v>10</v>
      </c>
      <c r="C11" s="49">
        <v>89000</v>
      </c>
      <c r="D11" s="50">
        <v>12000</v>
      </c>
      <c r="E11" s="51">
        <f t="shared" ref="E11:E17" si="0">SUM(C11:D11)</f>
        <v>101000</v>
      </c>
    </row>
    <row r="12" spans="1:6" x14ac:dyDescent="0.25">
      <c r="A12" s="5">
        <v>661</v>
      </c>
      <c r="B12" s="6" t="s">
        <v>11</v>
      </c>
      <c r="C12" s="49">
        <v>593950</v>
      </c>
      <c r="D12" s="50">
        <f>E12-C12</f>
        <v>-113950</v>
      </c>
      <c r="E12" s="51">
        <v>480000</v>
      </c>
    </row>
    <row r="13" spans="1:6" x14ac:dyDescent="0.25">
      <c r="A13" s="5">
        <v>663</v>
      </c>
      <c r="B13" s="6" t="s">
        <v>12</v>
      </c>
      <c r="C13" s="49">
        <v>4500</v>
      </c>
      <c r="D13" s="50">
        <v>6300</v>
      </c>
      <c r="E13" s="51">
        <f t="shared" si="0"/>
        <v>10800</v>
      </c>
    </row>
    <row r="14" spans="1:6" x14ac:dyDescent="0.25">
      <c r="A14" s="5">
        <v>671</v>
      </c>
      <c r="B14" s="6" t="s">
        <v>13</v>
      </c>
      <c r="C14" s="49">
        <v>1744304</v>
      </c>
      <c r="D14" s="50">
        <v>-744304</v>
      </c>
      <c r="E14" s="51">
        <v>1000000</v>
      </c>
    </row>
    <row r="15" spans="1:6" x14ac:dyDescent="0.25">
      <c r="A15" s="5">
        <v>721</v>
      </c>
      <c r="B15" s="6" t="s">
        <v>16</v>
      </c>
      <c r="C15" s="49">
        <v>1000</v>
      </c>
      <c r="D15" s="50">
        <v>17000</v>
      </c>
      <c r="E15" s="51">
        <f t="shared" si="0"/>
        <v>18000</v>
      </c>
    </row>
    <row r="16" spans="1:6" x14ac:dyDescent="0.25">
      <c r="A16" s="5">
        <v>636</v>
      </c>
      <c r="B16" s="6" t="s">
        <v>14</v>
      </c>
      <c r="C16" s="49">
        <v>9721250</v>
      </c>
      <c r="D16" s="50">
        <v>-871250</v>
      </c>
      <c r="E16" s="51">
        <f t="shared" si="0"/>
        <v>8850000</v>
      </c>
    </row>
    <row r="17" spans="1:5" x14ac:dyDescent="0.25">
      <c r="A17" s="7">
        <v>638</v>
      </c>
      <c r="B17" s="8" t="s">
        <v>15</v>
      </c>
      <c r="C17" s="52">
        <v>90000</v>
      </c>
      <c r="D17" s="53">
        <f>E17-C17</f>
        <v>297926</v>
      </c>
      <c r="E17" s="54">
        <v>387926</v>
      </c>
    </row>
    <row r="18" spans="1:5" ht="20.25" customHeight="1" x14ac:dyDescent="0.25">
      <c r="A18" s="55" t="s">
        <v>129</v>
      </c>
      <c r="B18" s="56"/>
      <c r="C18" s="57">
        <f>SUM(C10:C17)</f>
        <v>12244504</v>
      </c>
      <c r="D18" s="57">
        <f t="shared" ref="D18:E18" si="1">SUM(D10:D17)</f>
        <v>-1396738</v>
      </c>
      <c r="E18" s="57">
        <f t="shared" si="1"/>
        <v>10847766</v>
      </c>
    </row>
  </sheetData>
  <mergeCells count="5">
    <mergeCell ref="A1:C1"/>
    <mergeCell ref="A2:C2"/>
    <mergeCell ref="A3:C3"/>
    <mergeCell ref="A5:E5"/>
    <mergeCell ref="A18:B18"/>
  </mergeCells>
  <pageMargins left="0.7" right="0.7" top="0.75" bottom="0.75" header="0.3" footer="0.3"/>
  <pageSetup paperSize="9" scale="8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view="pageBreakPreview" topLeftCell="A55" zoomScale="60" zoomScaleNormal="100" workbookViewId="0">
      <selection activeCell="H15" sqref="H15"/>
    </sheetView>
  </sheetViews>
  <sheetFormatPr defaultRowHeight="15" x14ac:dyDescent="0.25"/>
  <cols>
    <col min="1" max="1" width="8.28515625" customWidth="1"/>
    <col min="2" max="2" width="54" customWidth="1"/>
    <col min="3" max="3" width="17.5703125" style="59" customWidth="1"/>
    <col min="4" max="4" width="14" style="61" customWidth="1"/>
    <col min="5" max="5" width="14.5703125" style="61" customWidth="1"/>
  </cols>
  <sheetData>
    <row r="1" spans="1:5" x14ac:dyDescent="0.25">
      <c r="A1" s="33" t="s">
        <v>0</v>
      </c>
      <c r="B1" s="33"/>
      <c r="C1" s="33"/>
    </row>
    <row r="2" spans="1:5" x14ac:dyDescent="0.25">
      <c r="A2" s="33" t="s">
        <v>1</v>
      </c>
      <c r="B2" s="33"/>
      <c r="C2" s="33"/>
    </row>
    <row r="3" spans="1:5" x14ac:dyDescent="0.25">
      <c r="A3" s="33" t="s">
        <v>2</v>
      </c>
      <c r="B3" s="34"/>
      <c r="C3" s="34"/>
    </row>
    <row r="4" spans="1:5" x14ac:dyDescent="0.25">
      <c r="A4" s="1"/>
      <c r="B4" s="1"/>
    </row>
    <row r="5" spans="1:5" ht="18.75" x14ac:dyDescent="0.25">
      <c r="A5" s="35" t="s">
        <v>3</v>
      </c>
      <c r="B5" s="58"/>
      <c r="C5" s="58"/>
      <c r="D5" s="58"/>
      <c r="E5" s="58"/>
    </row>
    <row r="7" spans="1:5" x14ac:dyDescent="0.25">
      <c r="A7" s="2" t="s">
        <v>18</v>
      </c>
    </row>
    <row r="8" spans="1:5" x14ac:dyDescent="0.25">
      <c r="A8" s="37" t="s">
        <v>38</v>
      </c>
      <c r="B8" s="39" t="s">
        <v>39</v>
      </c>
      <c r="C8" s="62" t="s">
        <v>131</v>
      </c>
      <c r="D8" s="77" t="s">
        <v>17</v>
      </c>
      <c r="E8" s="78" t="s">
        <v>130</v>
      </c>
    </row>
    <row r="9" spans="1:5" ht="54" customHeight="1" thickBot="1" x14ac:dyDescent="0.3">
      <c r="A9" s="38"/>
      <c r="B9" s="38"/>
      <c r="C9" s="63"/>
      <c r="D9" s="79"/>
      <c r="E9" s="80"/>
    </row>
    <row r="10" spans="1:5" ht="16.5" thickTop="1" x14ac:dyDescent="0.25">
      <c r="A10" s="13" t="s">
        <v>40</v>
      </c>
      <c r="B10" s="14" t="s">
        <v>41</v>
      </c>
      <c r="C10" s="64">
        <f>SUM(C11:C13)</f>
        <v>9791070</v>
      </c>
      <c r="D10" s="75">
        <v>-886070</v>
      </c>
      <c r="E10" s="76">
        <v>8905000</v>
      </c>
    </row>
    <row r="11" spans="1:5" ht="15.75" x14ac:dyDescent="0.25">
      <c r="A11" s="13" t="s">
        <v>42</v>
      </c>
      <c r="B11" s="14" t="s">
        <v>43</v>
      </c>
      <c r="C11" s="64">
        <v>7895335</v>
      </c>
      <c r="D11" s="71">
        <v>-545335</v>
      </c>
      <c r="E11" s="72">
        <v>7350000</v>
      </c>
    </row>
    <row r="12" spans="1:5" ht="15.75" x14ac:dyDescent="0.25">
      <c r="A12" s="13" t="s">
        <v>44</v>
      </c>
      <c r="B12" s="14" t="s">
        <v>45</v>
      </c>
      <c r="C12" s="64">
        <v>415173</v>
      </c>
      <c r="D12" s="71">
        <v>-85173</v>
      </c>
      <c r="E12" s="72">
        <v>330000</v>
      </c>
    </row>
    <row r="13" spans="1:5" ht="15.75" x14ac:dyDescent="0.25">
      <c r="A13" s="13" t="s">
        <v>46</v>
      </c>
      <c r="B13" s="14" t="s">
        <v>47</v>
      </c>
      <c r="C13" s="64">
        <v>1480562</v>
      </c>
      <c r="D13" s="71">
        <v>-255562</v>
      </c>
      <c r="E13" s="72">
        <v>1225000</v>
      </c>
    </row>
    <row r="14" spans="1:5" ht="15.75" x14ac:dyDescent="0.25">
      <c r="A14" s="16" t="s">
        <v>48</v>
      </c>
      <c r="B14" s="14" t="s">
        <v>49</v>
      </c>
      <c r="C14" s="64">
        <f>C15+C20+C27+C37</f>
        <v>1777234</v>
      </c>
      <c r="D14" s="71">
        <v>-57068</v>
      </c>
      <c r="E14" s="72">
        <v>1720166</v>
      </c>
    </row>
    <row r="15" spans="1:5" ht="15.75" x14ac:dyDescent="0.25">
      <c r="A15" s="16" t="s">
        <v>50</v>
      </c>
      <c r="B15" s="14" t="s">
        <v>51</v>
      </c>
      <c r="C15" s="64">
        <f>SUM(C16:C19)</f>
        <v>360100</v>
      </c>
      <c r="D15" s="71">
        <v>40416</v>
      </c>
      <c r="E15" s="72">
        <v>400516</v>
      </c>
    </row>
    <row r="16" spans="1:5" ht="15.75" x14ac:dyDescent="0.25">
      <c r="A16" s="17" t="s">
        <v>52</v>
      </c>
      <c r="B16" s="15" t="s">
        <v>19</v>
      </c>
      <c r="C16" s="65">
        <v>88700</v>
      </c>
      <c r="D16" s="73">
        <v>51016</v>
      </c>
      <c r="E16" s="74">
        <v>139716</v>
      </c>
    </row>
    <row r="17" spans="1:5" ht="15.75" x14ac:dyDescent="0.25">
      <c r="A17" s="17" t="s">
        <v>53</v>
      </c>
      <c r="B17" s="18" t="s">
        <v>54</v>
      </c>
      <c r="C17" s="65">
        <v>254300</v>
      </c>
      <c r="D17" s="73">
        <v>0</v>
      </c>
      <c r="E17" s="74">
        <v>254300</v>
      </c>
    </row>
    <row r="18" spans="1:5" ht="15.75" x14ac:dyDescent="0.25">
      <c r="A18" s="17" t="s">
        <v>55</v>
      </c>
      <c r="B18" s="15" t="s">
        <v>56</v>
      </c>
      <c r="C18" s="65">
        <v>15600</v>
      </c>
      <c r="D18" s="73">
        <v>-10600</v>
      </c>
      <c r="E18" s="74">
        <v>5000</v>
      </c>
    </row>
    <row r="19" spans="1:5" ht="15.75" x14ac:dyDescent="0.25">
      <c r="A19" s="17" t="s">
        <v>57</v>
      </c>
      <c r="B19" s="15" t="s">
        <v>58</v>
      </c>
      <c r="C19" s="65">
        <v>1500</v>
      </c>
      <c r="D19" s="73">
        <v>0</v>
      </c>
      <c r="E19" s="74">
        <v>1500</v>
      </c>
    </row>
    <row r="20" spans="1:5" ht="15.75" x14ac:dyDescent="0.25">
      <c r="A20" s="16" t="s">
        <v>59</v>
      </c>
      <c r="B20" s="14" t="s">
        <v>60</v>
      </c>
      <c r="C20" s="64">
        <f>SUM(C21:C26)</f>
        <v>595924</v>
      </c>
      <c r="D20" s="71">
        <v>-75024</v>
      </c>
      <c r="E20" s="72">
        <v>520900</v>
      </c>
    </row>
    <row r="21" spans="1:5" ht="15.75" x14ac:dyDescent="0.25">
      <c r="A21" s="17" t="s">
        <v>61</v>
      </c>
      <c r="B21" s="15" t="s">
        <v>62</v>
      </c>
      <c r="C21" s="65">
        <v>86910</v>
      </c>
      <c r="D21" s="73">
        <v>0</v>
      </c>
      <c r="E21" s="74">
        <v>86910</v>
      </c>
    </row>
    <row r="22" spans="1:5" ht="15.75" x14ac:dyDescent="0.25">
      <c r="A22" s="17" t="s">
        <v>63</v>
      </c>
      <c r="B22" s="15" t="s">
        <v>64</v>
      </c>
      <c r="C22" s="65">
        <v>0</v>
      </c>
      <c r="D22" s="73">
        <v>15000</v>
      </c>
      <c r="E22" s="74">
        <v>15000</v>
      </c>
    </row>
    <row r="23" spans="1:5" ht="15.75" x14ac:dyDescent="0.25">
      <c r="A23" s="17" t="s">
        <v>65</v>
      </c>
      <c r="B23" s="15" t="s">
        <v>20</v>
      </c>
      <c r="C23" s="65">
        <v>463800</v>
      </c>
      <c r="D23" s="73">
        <v>-103800</v>
      </c>
      <c r="E23" s="74">
        <v>360000</v>
      </c>
    </row>
    <row r="24" spans="1:5" ht="15.75" x14ac:dyDescent="0.25">
      <c r="A24" s="17" t="s">
        <v>66</v>
      </c>
      <c r="B24" s="15" t="s">
        <v>67</v>
      </c>
      <c r="C24" s="65">
        <v>31724</v>
      </c>
      <c r="D24" s="73">
        <v>13276</v>
      </c>
      <c r="E24" s="74">
        <v>45000</v>
      </c>
    </row>
    <row r="25" spans="1:5" ht="15.75" x14ac:dyDescent="0.25">
      <c r="A25" s="17" t="s">
        <v>68</v>
      </c>
      <c r="B25" s="15" t="s">
        <v>21</v>
      </c>
      <c r="C25" s="65">
        <v>10990</v>
      </c>
      <c r="D25" s="73">
        <v>0</v>
      </c>
      <c r="E25" s="74">
        <v>10990</v>
      </c>
    </row>
    <row r="26" spans="1:5" ht="15.75" x14ac:dyDescent="0.25">
      <c r="A26" s="17" t="s">
        <v>69</v>
      </c>
      <c r="B26" s="15" t="s">
        <v>70</v>
      </c>
      <c r="C26" s="65">
        <v>2500</v>
      </c>
      <c r="D26" s="73">
        <v>500</v>
      </c>
      <c r="E26" s="74">
        <v>3000</v>
      </c>
    </row>
    <row r="27" spans="1:5" ht="15.75" x14ac:dyDescent="0.25">
      <c r="A27" s="16" t="s">
        <v>71</v>
      </c>
      <c r="B27" s="14" t="s">
        <v>72</v>
      </c>
      <c r="C27" s="64">
        <f>SUM(C28:C36)</f>
        <v>760040</v>
      </c>
      <c r="D27" s="71">
        <v>-62540</v>
      </c>
      <c r="E27" s="72">
        <v>697500</v>
      </c>
    </row>
    <row r="28" spans="1:5" ht="15.75" x14ac:dyDescent="0.25">
      <c r="A28" s="17" t="s">
        <v>73</v>
      </c>
      <c r="B28" s="15" t="s">
        <v>35</v>
      </c>
      <c r="C28" s="65">
        <v>23700</v>
      </c>
      <c r="D28" s="73">
        <v>36300</v>
      </c>
      <c r="E28" s="74">
        <v>60000</v>
      </c>
    </row>
    <row r="29" spans="1:5" ht="15.75" x14ac:dyDescent="0.25">
      <c r="A29" s="17" t="s">
        <v>74</v>
      </c>
      <c r="B29" s="15" t="s">
        <v>75</v>
      </c>
      <c r="C29" s="65">
        <v>81100</v>
      </c>
      <c r="D29" s="73">
        <v>48900</v>
      </c>
      <c r="E29" s="74">
        <v>130000</v>
      </c>
    </row>
    <row r="30" spans="1:5" ht="15.75" x14ac:dyDescent="0.25">
      <c r="A30" s="17" t="s">
        <v>76</v>
      </c>
      <c r="B30" s="15" t="s">
        <v>36</v>
      </c>
      <c r="C30" s="65">
        <v>29400</v>
      </c>
      <c r="D30" s="73">
        <v>-19400</v>
      </c>
      <c r="E30" s="74">
        <v>10000</v>
      </c>
    </row>
    <row r="31" spans="1:5" ht="15.75" x14ac:dyDescent="0.25">
      <c r="A31" s="17" t="s">
        <v>77</v>
      </c>
      <c r="B31" s="15" t="s">
        <v>22</v>
      </c>
      <c r="C31" s="65">
        <v>166400</v>
      </c>
      <c r="D31" s="73">
        <v>-70400</v>
      </c>
      <c r="E31" s="74">
        <v>96000</v>
      </c>
    </row>
    <row r="32" spans="1:5" ht="15.75" x14ac:dyDescent="0.25">
      <c r="A32" s="17" t="s">
        <v>78</v>
      </c>
      <c r="B32" s="15" t="s">
        <v>23</v>
      </c>
      <c r="C32" s="65">
        <v>36060</v>
      </c>
      <c r="D32" s="73">
        <v>-8060</v>
      </c>
      <c r="E32" s="74">
        <v>28000</v>
      </c>
    </row>
    <row r="33" spans="1:5" ht="15.75" x14ac:dyDescent="0.25">
      <c r="A33" s="17" t="s">
        <v>79</v>
      </c>
      <c r="B33" s="15" t="s">
        <v>80</v>
      </c>
      <c r="C33" s="65">
        <v>15500</v>
      </c>
      <c r="D33" s="73">
        <v>0</v>
      </c>
      <c r="E33" s="74">
        <v>15500</v>
      </c>
    </row>
    <row r="34" spans="1:5" ht="15.75" x14ac:dyDescent="0.25">
      <c r="A34" s="17" t="s">
        <v>81</v>
      </c>
      <c r="B34" s="15" t="s">
        <v>82</v>
      </c>
      <c r="C34" s="65">
        <v>359240</v>
      </c>
      <c r="D34" s="73">
        <v>-39240</v>
      </c>
      <c r="E34" s="74">
        <v>320000</v>
      </c>
    </row>
    <row r="35" spans="1:5" ht="15.75" x14ac:dyDescent="0.25">
      <c r="A35" s="17" t="s">
        <v>83</v>
      </c>
      <c r="B35" s="15" t="s">
        <v>24</v>
      </c>
      <c r="C35" s="65">
        <v>41500</v>
      </c>
      <c r="D35" s="73">
        <v>-8500</v>
      </c>
      <c r="E35" s="74">
        <v>33000</v>
      </c>
    </row>
    <row r="36" spans="1:5" ht="15.75" x14ac:dyDescent="0.25">
      <c r="A36" s="17" t="s">
        <v>84</v>
      </c>
      <c r="B36" s="15" t="s">
        <v>25</v>
      </c>
      <c r="C36" s="65">
        <v>7140</v>
      </c>
      <c r="D36" s="73">
        <v>-2140</v>
      </c>
      <c r="E36" s="74">
        <v>5000</v>
      </c>
    </row>
    <row r="37" spans="1:5" ht="15.75" x14ac:dyDescent="0.25">
      <c r="A37" s="16" t="s">
        <v>85</v>
      </c>
      <c r="B37" s="14" t="s">
        <v>86</v>
      </c>
      <c r="C37" s="64">
        <f>SUM(C38:C42)</f>
        <v>61170</v>
      </c>
      <c r="D37" s="71">
        <v>40080</v>
      </c>
      <c r="E37" s="72">
        <v>101250</v>
      </c>
    </row>
    <row r="38" spans="1:5" ht="15.75" x14ac:dyDescent="0.25">
      <c r="A38" s="17" t="s">
        <v>87</v>
      </c>
      <c r="B38" s="18" t="s">
        <v>26</v>
      </c>
      <c r="C38" s="65">
        <v>13760</v>
      </c>
      <c r="D38" s="73">
        <v>16240</v>
      </c>
      <c r="E38" s="74">
        <v>30000</v>
      </c>
    </row>
    <row r="39" spans="1:5" ht="15.75" x14ac:dyDescent="0.25">
      <c r="A39" s="17" t="s">
        <v>88</v>
      </c>
      <c r="B39" s="18" t="s">
        <v>27</v>
      </c>
      <c r="C39" s="65">
        <v>5500</v>
      </c>
      <c r="D39" s="73">
        <v>3500</v>
      </c>
      <c r="E39" s="74">
        <v>9000</v>
      </c>
    </row>
    <row r="40" spans="1:5" ht="15.75" x14ac:dyDescent="0.25">
      <c r="A40" s="17" t="s">
        <v>89</v>
      </c>
      <c r="B40" s="18" t="s">
        <v>90</v>
      </c>
      <c r="C40" s="65">
        <v>350</v>
      </c>
      <c r="D40" s="73">
        <v>-100</v>
      </c>
      <c r="E40" s="74">
        <v>250</v>
      </c>
    </row>
    <row r="41" spans="1:5" ht="15.75" x14ac:dyDescent="0.25">
      <c r="A41" s="17" t="s">
        <v>91</v>
      </c>
      <c r="B41" s="18" t="s">
        <v>28</v>
      </c>
      <c r="C41" s="65">
        <v>3200</v>
      </c>
      <c r="D41" s="73">
        <v>11800</v>
      </c>
      <c r="E41" s="74">
        <v>15000</v>
      </c>
    </row>
    <row r="42" spans="1:5" ht="15.75" x14ac:dyDescent="0.25">
      <c r="A42" s="17" t="s">
        <v>92</v>
      </c>
      <c r="B42" s="18" t="s">
        <v>37</v>
      </c>
      <c r="C42" s="65">
        <v>38360</v>
      </c>
      <c r="D42" s="73">
        <v>8640</v>
      </c>
      <c r="E42" s="74">
        <v>47000</v>
      </c>
    </row>
    <row r="43" spans="1:5" ht="15.75" x14ac:dyDescent="0.25">
      <c r="A43" s="16" t="s">
        <v>93</v>
      </c>
      <c r="B43" s="19" t="s">
        <v>94</v>
      </c>
      <c r="C43" s="64">
        <f>C44</f>
        <v>33200</v>
      </c>
      <c r="D43" s="71">
        <v>-21300</v>
      </c>
      <c r="E43" s="72">
        <v>11900</v>
      </c>
    </row>
    <row r="44" spans="1:5" ht="15.75" x14ac:dyDescent="0.25">
      <c r="A44" s="16" t="s">
        <v>95</v>
      </c>
      <c r="B44" s="19" t="s">
        <v>96</v>
      </c>
      <c r="C44" s="64">
        <f>SUM(C45:C47)</f>
        <v>33200</v>
      </c>
      <c r="D44" s="71">
        <v>-21300</v>
      </c>
      <c r="E44" s="72">
        <v>11900</v>
      </c>
    </row>
    <row r="45" spans="1:5" ht="15.75" x14ac:dyDescent="0.25">
      <c r="A45" s="17" t="s">
        <v>97</v>
      </c>
      <c r="B45" s="18" t="s">
        <v>98</v>
      </c>
      <c r="C45" s="65">
        <v>9900</v>
      </c>
      <c r="D45" s="73">
        <v>0</v>
      </c>
      <c r="E45" s="74">
        <v>9900</v>
      </c>
    </row>
    <row r="46" spans="1:5" ht="15.75" x14ac:dyDescent="0.25">
      <c r="A46" s="17" t="s">
        <v>99</v>
      </c>
      <c r="B46" s="18" t="s">
        <v>29</v>
      </c>
      <c r="C46" s="65">
        <v>20800</v>
      </c>
      <c r="D46" s="73">
        <v>-18800</v>
      </c>
      <c r="E46" s="74">
        <v>2000</v>
      </c>
    </row>
    <row r="47" spans="1:5" ht="15.75" x14ac:dyDescent="0.25">
      <c r="A47" s="20" t="s">
        <v>100</v>
      </c>
      <c r="B47" s="21" t="s">
        <v>101</v>
      </c>
      <c r="C47" s="65">
        <v>2500</v>
      </c>
      <c r="D47" s="73">
        <v>-2500</v>
      </c>
      <c r="E47" s="74">
        <v>0</v>
      </c>
    </row>
    <row r="48" spans="1:5" ht="31.5" x14ac:dyDescent="0.25">
      <c r="A48" s="22">
        <v>42</v>
      </c>
      <c r="B48" s="23" t="s">
        <v>102</v>
      </c>
      <c r="C48" s="64">
        <f>C49+C54</f>
        <v>118700</v>
      </c>
      <c r="D48" s="71">
        <v>-80600</v>
      </c>
      <c r="E48" s="72">
        <v>38100</v>
      </c>
    </row>
    <row r="49" spans="1:5" ht="15.75" x14ac:dyDescent="0.25">
      <c r="A49" s="25" t="s">
        <v>103</v>
      </c>
      <c r="B49" s="14" t="s">
        <v>104</v>
      </c>
      <c r="C49" s="64">
        <f>SUM(C50:C53)</f>
        <v>118700</v>
      </c>
      <c r="D49" s="71">
        <v>-88600</v>
      </c>
      <c r="E49" s="72">
        <v>30100</v>
      </c>
    </row>
    <row r="50" spans="1:5" ht="15.75" x14ac:dyDescent="0.25">
      <c r="A50" s="26" t="s">
        <v>105</v>
      </c>
      <c r="B50" s="21" t="s">
        <v>31</v>
      </c>
      <c r="C50" s="65">
        <v>114100</v>
      </c>
      <c r="D50" s="73">
        <v>-94100</v>
      </c>
      <c r="E50" s="74">
        <v>20000</v>
      </c>
    </row>
    <row r="51" spans="1:5" ht="15.75" x14ac:dyDescent="0.25">
      <c r="A51" s="26" t="s">
        <v>106</v>
      </c>
      <c r="B51" s="21" t="s">
        <v>32</v>
      </c>
      <c r="C51" s="65">
        <v>1500</v>
      </c>
      <c r="D51" s="73">
        <v>7500</v>
      </c>
      <c r="E51" s="74">
        <v>9000</v>
      </c>
    </row>
    <row r="52" spans="1:5" ht="15.75" x14ac:dyDescent="0.25">
      <c r="A52" s="26" t="s">
        <v>107</v>
      </c>
      <c r="B52" s="21" t="s">
        <v>33</v>
      </c>
      <c r="C52" s="65">
        <v>0</v>
      </c>
      <c r="D52" s="73">
        <v>1100</v>
      </c>
      <c r="E52" s="74">
        <v>1100</v>
      </c>
    </row>
    <row r="53" spans="1:5" ht="15.75" x14ac:dyDescent="0.25">
      <c r="A53" s="26" t="s">
        <v>108</v>
      </c>
      <c r="B53" s="21" t="s">
        <v>109</v>
      </c>
      <c r="C53" s="65">
        <v>3100</v>
      </c>
      <c r="D53" s="73">
        <v>-3100</v>
      </c>
      <c r="E53" s="74">
        <v>0</v>
      </c>
    </row>
    <row r="54" spans="1:5" ht="15.75" x14ac:dyDescent="0.25">
      <c r="A54" s="25" t="s">
        <v>110</v>
      </c>
      <c r="B54" s="27" t="s">
        <v>111</v>
      </c>
      <c r="C54" s="64">
        <v>0</v>
      </c>
      <c r="D54" s="73">
        <v>8000</v>
      </c>
      <c r="E54" s="74">
        <v>8000</v>
      </c>
    </row>
    <row r="55" spans="1:5" ht="15.75" x14ac:dyDescent="0.25">
      <c r="A55" s="26" t="s">
        <v>112</v>
      </c>
      <c r="B55" s="21" t="s">
        <v>34</v>
      </c>
      <c r="C55" s="65">
        <v>0</v>
      </c>
      <c r="D55" s="73">
        <v>8000</v>
      </c>
      <c r="E55" s="74">
        <v>8000</v>
      </c>
    </row>
    <row r="56" spans="1:5" ht="15.75" x14ac:dyDescent="0.25">
      <c r="A56" s="28" t="s">
        <v>48</v>
      </c>
      <c r="B56" s="14" t="s">
        <v>49</v>
      </c>
      <c r="C56" s="64">
        <v>79500</v>
      </c>
      <c r="D56" s="71">
        <v>31500</v>
      </c>
      <c r="E56" s="72">
        <v>111000</v>
      </c>
    </row>
    <row r="57" spans="1:5" ht="15.75" x14ac:dyDescent="0.25">
      <c r="A57" s="28" t="s">
        <v>85</v>
      </c>
      <c r="B57" s="14" t="s">
        <v>86</v>
      </c>
      <c r="C57" s="64">
        <v>79500</v>
      </c>
      <c r="D57" s="71">
        <v>31500</v>
      </c>
      <c r="E57" s="72">
        <v>111000</v>
      </c>
    </row>
    <row r="58" spans="1:5" ht="15.75" x14ac:dyDescent="0.25">
      <c r="A58" s="20" t="s">
        <v>113</v>
      </c>
      <c r="B58" s="24" t="s">
        <v>114</v>
      </c>
      <c r="C58" s="65">
        <v>79500</v>
      </c>
      <c r="D58" s="73">
        <v>31500</v>
      </c>
      <c r="E58" s="74">
        <v>111000</v>
      </c>
    </row>
    <row r="59" spans="1:5" ht="47.25" x14ac:dyDescent="0.25">
      <c r="A59" s="16" t="s">
        <v>115</v>
      </c>
      <c r="B59" s="29" t="s">
        <v>128</v>
      </c>
      <c r="C59" s="64">
        <v>421800</v>
      </c>
      <c r="D59" s="71">
        <v>-389800</v>
      </c>
      <c r="E59" s="72">
        <v>32000</v>
      </c>
    </row>
    <row r="60" spans="1:5" ht="31.5" x14ac:dyDescent="0.25">
      <c r="A60" s="16" t="s">
        <v>116</v>
      </c>
      <c r="B60" s="30" t="s">
        <v>117</v>
      </c>
      <c r="C60" s="64">
        <v>421800</v>
      </c>
      <c r="D60" s="71">
        <v>-389800</v>
      </c>
      <c r="E60" s="72">
        <v>32000</v>
      </c>
    </row>
    <row r="61" spans="1:5" ht="15.75" x14ac:dyDescent="0.25">
      <c r="A61" s="20" t="s">
        <v>118</v>
      </c>
      <c r="B61" s="24" t="s">
        <v>30</v>
      </c>
      <c r="C61" s="65">
        <v>421800</v>
      </c>
      <c r="D61" s="73">
        <v>-389800</v>
      </c>
      <c r="E61" s="74">
        <v>32000</v>
      </c>
    </row>
    <row r="62" spans="1:5" ht="31.5" x14ac:dyDescent="0.25">
      <c r="A62" s="22">
        <v>42</v>
      </c>
      <c r="B62" s="23" t="s">
        <v>102</v>
      </c>
      <c r="C62" s="64">
        <v>13400</v>
      </c>
      <c r="D62" s="71">
        <v>6600</v>
      </c>
      <c r="E62" s="72">
        <v>20000</v>
      </c>
    </row>
    <row r="63" spans="1:5" ht="31.5" x14ac:dyDescent="0.25">
      <c r="A63" s="31" t="s">
        <v>119</v>
      </c>
      <c r="B63" s="32" t="s">
        <v>120</v>
      </c>
      <c r="C63" s="64">
        <v>13400</v>
      </c>
      <c r="D63" s="71">
        <v>6600</v>
      </c>
      <c r="E63" s="72">
        <v>20000</v>
      </c>
    </row>
    <row r="64" spans="1:5" ht="15.75" x14ac:dyDescent="0.25">
      <c r="A64" s="40" t="s">
        <v>121</v>
      </c>
      <c r="B64" s="41" t="s">
        <v>122</v>
      </c>
      <c r="C64" s="66">
        <v>13400</v>
      </c>
      <c r="D64" s="73">
        <v>6600</v>
      </c>
      <c r="E64" s="74">
        <v>20000</v>
      </c>
    </row>
    <row r="65" spans="1:5" ht="15.75" x14ac:dyDescent="0.25">
      <c r="A65" s="42">
        <v>38</v>
      </c>
      <c r="B65" s="42" t="s">
        <v>123</v>
      </c>
      <c r="C65" s="67">
        <v>9600</v>
      </c>
      <c r="D65" s="71">
        <v>0</v>
      </c>
      <c r="E65" s="72">
        <v>9600</v>
      </c>
    </row>
    <row r="66" spans="1:5" ht="15.75" x14ac:dyDescent="0.25">
      <c r="A66" s="42">
        <v>383</v>
      </c>
      <c r="B66" s="42" t="s">
        <v>124</v>
      </c>
      <c r="C66" s="67">
        <v>9600</v>
      </c>
      <c r="D66" s="71">
        <v>0</v>
      </c>
      <c r="E66" s="72">
        <v>9600</v>
      </c>
    </row>
    <row r="67" spans="1:5" ht="15.75" x14ac:dyDescent="0.25">
      <c r="A67" s="43">
        <v>3831</v>
      </c>
      <c r="B67" s="43" t="s">
        <v>125</v>
      </c>
      <c r="C67" s="68">
        <v>4800</v>
      </c>
      <c r="D67" s="73">
        <v>0</v>
      </c>
      <c r="E67" s="74">
        <v>4800</v>
      </c>
    </row>
    <row r="68" spans="1:5" ht="15.75" x14ac:dyDescent="0.25">
      <c r="A68" s="44">
        <v>3834</v>
      </c>
      <c r="B68" s="44" t="s">
        <v>126</v>
      </c>
      <c r="C68" s="69">
        <v>4800</v>
      </c>
      <c r="D68" s="81">
        <v>0</v>
      </c>
      <c r="E68" s="82">
        <v>4800</v>
      </c>
    </row>
    <row r="69" spans="1:5" ht="15.75" x14ac:dyDescent="0.25">
      <c r="A69" s="45" t="s">
        <v>127</v>
      </c>
      <c r="B69" s="45"/>
      <c r="C69" s="70">
        <f>C10+C14+C43+C48+C56+C59+C62+C65</f>
        <v>12244504</v>
      </c>
      <c r="D69" s="60">
        <v>-1396738</v>
      </c>
      <c r="E69" s="60">
        <v>10847766</v>
      </c>
    </row>
  </sheetData>
  <mergeCells count="10">
    <mergeCell ref="A69:B69"/>
    <mergeCell ref="D8:D9"/>
    <mergeCell ref="E8:E9"/>
    <mergeCell ref="A5:E5"/>
    <mergeCell ref="A1:C1"/>
    <mergeCell ref="A2:C2"/>
    <mergeCell ref="A3:C3"/>
    <mergeCell ref="A8:A9"/>
    <mergeCell ref="B8:B9"/>
    <mergeCell ref="C8:C9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Prihodi</vt:lpstr>
      <vt:lpstr>Rashodi</vt:lpstr>
      <vt:lpstr>Prihodi!Podrucje_ispisa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2018-12-19T08:58:58Z</dcterms:modified>
</cp:coreProperties>
</file>