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N PLAN 2019-2021 ŠO\"/>
    </mc:Choice>
  </mc:AlternateContent>
  <bookViews>
    <workbookView xWindow="0" yWindow="0" windowWidth="20490" windowHeight="7155" activeTab="4"/>
  </bookViews>
  <sheets>
    <sheet name="OPĆI DIO" sheetId="1" r:id="rId1"/>
    <sheet name="PLAN PRIHODA" sheetId="2" r:id="rId2"/>
    <sheet name="RASHODI" sheetId="5" r:id="rId3"/>
    <sheet name="PLAN NABAVE" sheetId="6" r:id="rId4"/>
    <sheet name="OBRAZLOŽENJE" sheetId="7" r:id="rId5"/>
  </sheets>
  <definedNames>
    <definedName name="_xlnm.Print_Area" localSheetId="2">RASHODI!$A$1:$K$128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6" i="1"/>
  <c r="F9" i="1"/>
  <c r="F6" i="1"/>
  <c r="C39" i="2" l="1"/>
  <c r="D39" i="2"/>
  <c r="E39" i="2"/>
  <c r="F39" i="2"/>
  <c r="G39" i="2"/>
  <c r="H39" i="2"/>
  <c r="B39" i="2"/>
  <c r="C26" i="2"/>
  <c r="D26" i="2"/>
  <c r="E26" i="2"/>
  <c r="F26" i="2"/>
  <c r="G26" i="2"/>
  <c r="H26" i="2"/>
  <c r="B26" i="2"/>
  <c r="C13" i="2"/>
  <c r="D13" i="2"/>
  <c r="B14" i="2" s="1"/>
  <c r="E13" i="2"/>
  <c r="F13" i="2"/>
  <c r="G13" i="2"/>
  <c r="H13" i="2"/>
  <c r="B13" i="2"/>
  <c r="G124" i="5"/>
  <c r="H124" i="5"/>
  <c r="I124" i="5"/>
  <c r="J124" i="5"/>
  <c r="K124" i="5"/>
  <c r="J12" i="5"/>
  <c r="J13" i="5"/>
  <c r="K15" i="5"/>
  <c r="J15" i="5"/>
  <c r="H15" i="5"/>
  <c r="G12" i="5"/>
  <c r="I12" i="5"/>
  <c r="G13" i="5"/>
  <c r="I13" i="5"/>
  <c r="B27" i="2" l="1"/>
  <c r="B40" i="2"/>
  <c r="F82" i="5"/>
  <c r="G82" i="5"/>
  <c r="H82" i="5"/>
  <c r="I82" i="5"/>
  <c r="E82" i="5"/>
  <c r="D22" i="5" l="1"/>
  <c r="H21" i="5"/>
  <c r="H19" i="5"/>
  <c r="H17" i="5"/>
  <c r="H16" i="5" s="1"/>
  <c r="F21" i="5"/>
  <c r="D21" i="5" s="1"/>
  <c r="F19" i="5"/>
  <c r="F17" i="5"/>
  <c r="F16" i="5" s="1"/>
  <c r="G11" i="5"/>
  <c r="I11" i="5"/>
  <c r="D17" i="5"/>
  <c r="D18" i="5"/>
  <c r="D19" i="5"/>
  <c r="D20" i="5"/>
  <c r="D25" i="5"/>
  <c r="D26" i="5"/>
  <c r="D27" i="5"/>
  <c r="D28" i="5"/>
  <c r="D30" i="5"/>
  <c r="D31" i="5"/>
  <c r="D32" i="5"/>
  <c r="D33" i="5"/>
  <c r="D34" i="5"/>
  <c r="D35" i="5"/>
  <c r="D37" i="5"/>
  <c r="D38" i="5"/>
  <c r="D39" i="5"/>
  <c r="D40" i="5"/>
  <c r="D41" i="5"/>
  <c r="D42" i="5"/>
  <c r="D43" i="5"/>
  <c r="D44" i="5"/>
  <c r="D45" i="5"/>
  <c r="D47" i="5"/>
  <c r="D49" i="5"/>
  <c r="D50" i="5"/>
  <c r="D51" i="5"/>
  <c r="D52" i="5"/>
  <c r="D53" i="5"/>
  <c r="D54" i="5"/>
  <c r="D57" i="5"/>
  <c r="D58" i="5"/>
  <c r="D59" i="5"/>
  <c r="D60" i="5"/>
  <c r="D65" i="5"/>
  <c r="D67" i="5"/>
  <c r="D68" i="5"/>
  <c r="D69" i="5"/>
  <c r="D70" i="5"/>
  <c r="D71" i="5"/>
  <c r="D72" i="5"/>
  <c r="D73" i="5"/>
  <c r="D75" i="5"/>
  <c r="D77" i="5"/>
  <c r="D78" i="5"/>
  <c r="D80" i="5"/>
  <c r="D81" i="5"/>
  <c r="D87" i="5"/>
  <c r="D92" i="5"/>
  <c r="D97" i="5"/>
  <c r="D102" i="5"/>
  <c r="D107" i="5"/>
  <c r="D109" i="5"/>
  <c r="D113" i="5"/>
  <c r="D114" i="5"/>
  <c r="D116" i="5"/>
  <c r="D118" i="5"/>
  <c r="D123" i="5"/>
  <c r="H22" i="1"/>
  <c r="G12" i="1"/>
  <c r="G22" i="1" s="1"/>
  <c r="F22" i="1"/>
  <c r="D16" i="5" l="1"/>
  <c r="K121" i="5"/>
  <c r="K120" i="5" s="1"/>
  <c r="K119" i="5" s="1"/>
  <c r="J120" i="5"/>
  <c r="J119" i="5" s="1"/>
  <c r="I122" i="5"/>
  <c r="I121" i="5" s="1"/>
  <c r="I120" i="5" s="1"/>
  <c r="I119" i="5" s="1"/>
  <c r="H122" i="5"/>
  <c r="G122" i="5"/>
  <c r="G121" i="5" s="1"/>
  <c r="G120" i="5" s="1"/>
  <c r="G119" i="5" s="1"/>
  <c r="F122" i="5"/>
  <c r="F121" i="5" s="1"/>
  <c r="F120" i="5" s="1"/>
  <c r="F119" i="5" s="1"/>
  <c r="E122" i="5"/>
  <c r="D122" i="5" s="1"/>
  <c r="H121" i="5"/>
  <c r="H120" i="5" s="1"/>
  <c r="H119" i="5" s="1"/>
  <c r="I117" i="5"/>
  <c r="H117" i="5"/>
  <c r="G117" i="5"/>
  <c r="F117" i="5"/>
  <c r="E117" i="5"/>
  <c r="D117" i="5" s="1"/>
  <c r="I115" i="5"/>
  <c r="H115" i="5"/>
  <c r="G115" i="5"/>
  <c r="F115" i="5"/>
  <c r="E115" i="5"/>
  <c r="K112" i="5"/>
  <c r="I112" i="5"/>
  <c r="H112" i="5"/>
  <c r="G112" i="5"/>
  <c r="F112" i="5"/>
  <c r="E112" i="5"/>
  <c r="D112" i="5" s="1"/>
  <c r="K108" i="5"/>
  <c r="J108" i="5"/>
  <c r="I108" i="5"/>
  <c r="H108" i="5"/>
  <c r="G108" i="5"/>
  <c r="F108" i="5"/>
  <c r="E108" i="5"/>
  <c r="D108" i="5" s="1"/>
  <c r="K106" i="5"/>
  <c r="J106" i="5"/>
  <c r="I106" i="5"/>
  <c r="H106" i="5"/>
  <c r="G106" i="5"/>
  <c r="F106" i="5"/>
  <c r="E106" i="5"/>
  <c r="D106" i="5" s="1"/>
  <c r="I101" i="5"/>
  <c r="I100" i="5" s="1"/>
  <c r="I99" i="5" s="1"/>
  <c r="I98" i="5" s="1"/>
  <c r="H101" i="5"/>
  <c r="H100" i="5" s="1"/>
  <c r="H99" i="5" s="1"/>
  <c r="H98" i="5" s="1"/>
  <c r="G101" i="5"/>
  <c r="G100" i="5" s="1"/>
  <c r="G99" i="5" s="1"/>
  <c r="G98" i="5" s="1"/>
  <c r="F101" i="5"/>
  <c r="F100" i="5" s="1"/>
  <c r="F99" i="5" s="1"/>
  <c r="F98" i="5" s="1"/>
  <c r="E101" i="5"/>
  <c r="I96" i="5"/>
  <c r="I95" i="5" s="1"/>
  <c r="I94" i="5" s="1"/>
  <c r="I93" i="5" s="1"/>
  <c r="H96" i="5"/>
  <c r="H95" i="5" s="1"/>
  <c r="H94" i="5" s="1"/>
  <c r="H93" i="5" s="1"/>
  <c r="G96" i="5"/>
  <c r="G95" i="5" s="1"/>
  <c r="G94" i="5" s="1"/>
  <c r="G93" i="5" s="1"/>
  <c r="F96" i="5"/>
  <c r="F95" i="5" s="1"/>
  <c r="F94" i="5" s="1"/>
  <c r="F93" i="5" s="1"/>
  <c r="E96" i="5"/>
  <c r="K90" i="5"/>
  <c r="K89" i="5" s="1"/>
  <c r="K88" i="5" s="1"/>
  <c r="J90" i="5"/>
  <c r="J89" i="5" s="1"/>
  <c r="J88" i="5" s="1"/>
  <c r="I91" i="5"/>
  <c r="I90" i="5" s="1"/>
  <c r="I89" i="5" s="1"/>
  <c r="I88" i="5" s="1"/>
  <c r="H91" i="5"/>
  <c r="G91" i="5"/>
  <c r="G90" i="5" s="1"/>
  <c r="G89" i="5" s="1"/>
  <c r="G88" i="5" s="1"/>
  <c r="F91" i="5"/>
  <c r="F90" i="5" s="1"/>
  <c r="F89" i="5" s="1"/>
  <c r="F88" i="5" s="1"/>
  <c r="E91" i="5"/>
  <c r="D91" i="5" s="1"/>
  <c r="H90" i="5"/>
  <c r="H89" i="5" s="1"/>
  <c r="H88" i="5" s="1"/>
  <c r="I86" i="5"/>
  <c r="I85" i="5" s="1"/>
  <c r="I84" i="5" s="1"/>
  <c r="I83" i="5" s="1"/>
  <c r="H86" i="5"/>
  <c r="H85" i="5" s="1"/>
  <c r="H84" i="5" s="1"/>
  <c r="H83" i="5" s="1"/>
  <c r="G86" i="5"/>
  <c r="G85" i="5" s="1"/>
  <c r="G84" i="5" s="1"/>
  <c r="G83" i="5" s="1"/>
  <c r="F86" i="5"/>
  <c r="F85" i="5" s="1"/>
  <c r="F84" i="5" s="1"/>
  <c r="F83" i="5" s="1"/>
  <c r="E86" i="5"/>
  <c r="D86" i="5" s="1"/>
  <c r="I79" i="5"/>
  <c r="H79" i="5"/>
  <c r="G79" i="5"/>
  <c r="F79" i="5"/>
  <c r="E79" i="5"/>
  <c r="D79" i="5" s="1"/>
  <c r="I76" i="5"/>
  <c r="H76" i="5"/>
  <c r="G76" i="5"/>
  <c r="F76" i="5"/>
  <c r="E76" i="5"/>
  <c r="I74" i="5"/>
  <c r="H74" i="5"/>
  <c r="G74" i="5"/>
  <c r="F74" i="5"/>
  <c r="E74" i="5"/>
  <c r="I66" i="5"/>
  <c r="H66" i="5"/>
  <c r="G66" i="5"/>
  <c r="F66" i="5"/>
  <c r="E66" i="5"/>
  <c r="I64" i="5"/>
  <c r="H64" i="5"/>
  <c r="G64" i="5"/>
  <c r="F64" i="5"/>
  <c r="E64" i="5"/>
  <c r="D64" i="5" s="1"/>
  <c r="I56" i="5"/>
  <c r="I55" i="5" s="1"/>
  <c r="H56" i="5"/>
  <c r="H55" i="5" s="1"/>
  <c r="G56" i="5"/>
  <c r="G55" i="5" s="1"/>
  <c r="F56" i="5"/>
  <c r="F55" i="5" s="1"/>
  <c r="E56" i="5"/>
  <c r="I48" i="5"/>
  <c r="H48" i="5"/>
  <c r="G48" i="5"/>
  <c r="F48" i="5"/>
  <c r="E48" i="5"/>
  <c r="I46" i="5"/>
  <c r="H46" i="5"/>
  <c r="G46" i="5"/>
  <c r="F46" i="5"/>
  <c r="E46" i="5"/>
  <c r="D46" i="5" s="1"/>
  <c r="I36" i="5"/>
  <c r="H36" i="5"/>
  <c r="G36" i="5"/>
  <c r="F36" i="5"/>
  <c r="E36" i="5"/>
  <c r="I29" i="5"/>
  <c r="H29" i="5"/>
  <c r="G29" i="5"/>
  <c r="F29" i="5"/>
  <c r="E29" i="5"/>
  <c r="I24" i="5"/>
  <c r="H24" i="5"/>
  <c r="G24" i="5"/>
  <c r="F24" i="5"/>
  <c r="E24" i="5"/>
  <c r="D66" i="5" l="1"/>
  <c r="D36" i="5"/>
  <c r="D29" i="5"/>
  <c r="D56" i="5"/>
  <c r="D76" i="5"/>
  <c r="D24" i="5"/>
  <c r="D48" i="5"/>
  <c r="D74" i="5"/>
  <c r="D96" i="5"/>
  <c r="D101" i="5"/>
  <c r="D115" i="5"/>
  <c r="G105" i="5"/>
  <c r="G104" i="5" s="1"/>
  <c r="I105" i="5"/>
  <c r="I104" i="5" s="1"/>
  <c r="E55" i="5"/>
  <c r="D55" i="5" s="1"/>
  <c r="E85" i="5"/>
  <c r="D85" i="5" s="1"/>
  <c r="E90" i="5"/>
  <c r="D90" i="5" s="1"/>
  <c r="E105" i="5"/>
  <c r="E121" i="5"/>
  <c r="D121" i="5" s="1"/>
  <c r="E95" i="5"/>
  <c r="D95" i="5" s="1"/>
  <c r="E100" i="5"/>
  <c r="D100" i="5" s="1"/>
  <c r="G111" i="5"/>
  <c r="G110" i="5" s="1"/>
  <c r="H105" i="5"/>
  <c r="H104" i="5" s="1"/>
  <c r="I111" i="5"/>
  <c r="I110" i="5" s="1"/>
  <c r="F105" i="5"/>
  <c r="F104" i="5" s="1"/>
  <c r="J105" i="5"/>
  <c r="J104" i="5" s="1"/>
  <c r="F111" i="5"/>
  <c r="F110" i="5" s="1"/>
  <c r="E63" i="5"/>
  <c r="H63" i="5"/>
  <c r="H62" i="5" s="1"/>
  <c r="H61" i="5" s="1"/>
  <c r="J14" i="5"/>
  <c r="E23" i="5"/>
  <c r="H23" i="5"/>
  <c r="H14" i="5" s="1"/>
  <c r="H13" i="5" s="1"/>
  <c r="H12" i="5" s="1"/>
  <c r="H11" i="5" s="1"/>
  <c r="E111" i="5"/>
  <c r="H111" i="5"/>
  <c r="H110" i="5" s="1"/>
  <c r="H103" i="5" s="1"/>
  <c r="F63" i="5"/>
  <c r="F62" i="5" s="1"/>
  <c r="F61" i="5" s="1"/>
  <c r="G63" i="5"/>
  <c r="G62" i="5" s="1"/>
  <c r="G61" i="5" s="1"/>
  <c r="I63" i="5"/>
  <c r="I62" i="5" s="1"/>
  <c r="I61" i="5" s="1"/>
  <c r="K105" i="5"/>
  <c r="K104" i="5" s="1"/>
  <c r="F23" i="5"/>
  <c r="F15" i="5" s="1"/>
  <c r="F14" i="5" s="1"/>
  <c r="F13" i="5" s="1"/>
  <c r="F12" i="5" s="1"/>
  <c r="F11" i="5" s="1"/>
  <c r="F124" i="5" s="1"/>
  <c r="G23" i="5"/>
  <c r="G15" i="5" s="1"/>
  <c r="G14" i="5" s="1"/>
  <c r="I23" i="5"/>
  <c r="I15" i="5" s="1"/>
  <c r="I14" i="5" s="1"/>
  <c r="K14" i="5"/>
  <c r="K13" i="5" l="1"/>
  <c r="K12" i="5" s="1"/>
  <c r="K11" i="5" s="1"/>
  <c r="J11" i="5"/>
  <c r="D23" i="5"/>
  <c r="D105" i="5"/>
  <c r="D63" i="5"/>
  <c r="D111" i="5"/>
  <c r="I103" i="5"/>
  <c r="G103" i="5"/>
  <c r="E110" i="5"/>
  <c r="D110" i="5" s="1"/>
  <c r="E15" i="5"/>
  <c r="D15" i="5" s="1"/>
  <c r="E99" i="5"/>
  <c r="D99" i="5" s="1"/>
  <c r="E94" i="5"/>
  <c r="D94" i="5" s="1"/>
  <c r="E120" i="5"/>
  <c r="D120" i="5" s="1"/>
  <c r="E104" i="5"/>
  <c r="D104" i="5" s="1"/>
  <c r="E89" i="5"/>
  <c r="D89" i="5" s="1"/>
  <c r="E84" i="5"/>
  <c r="D84" i="5" s="1"/>
  <c r="E62" i="5"/>
  <c r="D62" i="5" s="1"/>
  <c r="F103" i="5"/>
  <c r="D82" i="5"/>
  <c r="E61" i="5" l="1"/>
  <c r="D61" i="5" s="1"/>
  <c r="E83" i="5"/>
  <c r="D83" i="5" s="1"/>
  <c r="E88" i="5"/>
  <c r="D88" i="5" s="1"/>
  <c r="E119" i="5"/>
  <c r="D119" i="5" s="1"/>
  <c r="E93" i="5"/>
  <c r="D93" i="5" s="1"/>
  <c r="E98" i="5"/>
  <c r="D98" i="5" s="1"/>
  <c r="E14" i="5"/>
  <c r="E103" i="5"/>
  <c r="D103" i="5" s="1"/>
  <c r="D14" i="5" l="1"/>
  <c r="D13" i="5" s="1"/>
  <c r="D12" i="5" s="1"/>
  <c r="E13" i="5"/>
  <c r="E12" i="5" s="1"/>
  <c r="E11" i="5" s="1"/>
  <c r="E124" i="5" l="1"/>
  <c r="D11" i="5"/>
  <c r="D124" i="5" s="1"/>
</calcChain>
</file>

<file path=xl/sharedStrings.xml><?xml version="1.0" encoding="utf-8"?>
<sst xmlns="http://schemas.openxmlformats.org/spreadsheetml/2006/main" count="412" uniqueCount="316">
  <si>
    <t>PLAN RASHODA I IZDATAKA 2019.-2021.</t>
  </si>
  <si>
    <t>Korisnik proračuna:</t>
  </si>
  <si>
    <t>Kontak osoba:</t>
  </si>
  <si>
    <t>Tel:</t>
  </si>
  <si>
    <t>Poz.</t>
  </si>
  <si>
    <t>Broj ek.klas.</t>
  </si>
  <si>
    <t>Naziv</t>
  </si>
  <si>
    <t>PRIJEDLOG PLANA ZA 2019.</t>
  </si>
  <si>
    <t>Prihodi od prodaje proizvedene dugotrajne imovine (skupina konta 72 i 73, izv.fin. 11)</t>
  </si>
  <si>
    <t>PRIJEDLOG PLANA ZA 2020.</t>
  </si>
  <si>
    <t>PRIJEDLOG PLANA ZA 2021.</t>
  </si>
  <si>
    <t>Glava 04. SREDNJE ŠKOLSTVO</t>
  </si>
  <si>
    <t>Glavni program F03.  SREDNJE OBRAZOVANJE</t>
  </si>
  <si>
    <t>Aktivnost A10001. REDOVNA DJELATNOST SREDNJIH ŠKOLA I UČENIČKIH DOMOVA</t>
  </si>
  <si>
    <t>3</t>
  </si>
  <si>
    <t>RASHODI POSLOVANJA</t>
  </si>
  <si>
    <t>32</t>
  </si>
  <si>
    <t>MATERIJALNI RASHODI</t>
  </si>
  <si>
    <t>321</t>
  </si>
  <si>
    <t>NAKNADE TROŠKOVA ZAPOSLENIMA</t>
  </si>
  <si>
    <t>1</t>
  </si>
  <si>
    <t>3211</t>
  </si>
  <si>
    <t>Službena putovanja</t>
  </si>
  <si>
    <t>2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</si>
  <si>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</si>
  <si>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</si>
  <si>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</si>
  <si>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</si>
  <si>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</si>
  <si>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</si>
  <si>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</si>
  <si>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</si>
  <si>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4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</si>
  <si>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</si>
  <si>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</si>
  <si>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</si>
  <si>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</si>
  <si>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</si>
  <si>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</si>
  <si>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</si>
  <si>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</si>
  <si>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</si>
  <si>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</si>
  <si>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 investicijsko održavanje</t>
  </si>
  <si>
    <t>8</t>
  </si>
  <si>
    <t>3225</t>
  </si>
  <si>
    <t>Sitni inventar i auto gume</t>
  </si>
  <si>
    <t>3227</t>
  </si>
  <si>
    <t>Službena radna odjeća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</si>
  <si>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</si>
  <si>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</si>
  <si>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</si>
  <si>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</si>
  <si>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</si>
  <si>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</si>
  <si>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</si>
  <si>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</si>
  <si>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</si>
  <si>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</si>
  <si>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</si>
  <si>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</si>
  <si>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</si>
  <si>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</si>
  <si>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</si>
  <si>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</si>
  <si>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</si>
  <si>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</si>
  <si>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</si>
  <si>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</si>
  <si>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</si>
  <si>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</si>
  <si>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</si>
  <si>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</si>
  <si>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</si>
  <si>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</si>
  <si>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</si>
  <si>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</si>
  <si>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</si>
  <si>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324</t>
  </si>
  <si>
    <t>NAKNADE OSOBAMA IZVAN RADNOG ODNOSA</t>
  </si>
  <si>
    <t>3241</t>
  </si>
  <si>
    <t>Naknade osobama izvan radnog odnosa</t>
  </si>
  <si>
    <t>329</t>
  </si>
  <si>
    <t>OSTALI NESPOMENUTI RASHODI POSLOVANJA</t>
  </si>
  <si>
    <t>Naknade za rad predstavn. i izvršnih tijela, povjerenstava i sl.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</si>
  <si>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</si>
  <si>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</si>
  <si>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</si>
  <si>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</si>
  <si>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</si>
  <si>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</si>
  <si>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</si>
  <si>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</si>
  <si>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 i norme</t>
  </si>
  <si>
    <t>3295</t>
  </si>
  <si>
    <t>Pristojbe i naknade</t>
  </si>
  <si>
    <t>21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</si>
  <si>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</si>
  <si>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</si>
  <si>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</si>
  <si>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</si>
  <si>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</si>
  <si>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</si>
  <si>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22</t>
  </si>
  <si>
    <t>3431</t>
  </si>
  <si>
    <t>Bankarske usluge i usluge platnog prometa</t>
  </si>
  <si>
    <t>3432</t>
  </si>
  <si>
    <t>Negativne tečajne razlike i razlike zbog primjene valutne klauzule</t>
  </si>
  <si>
    <t>23</t>
  </si>
  <si>
    <t>3433</t>
  </si>
  <si>
    <t>Zatezne kamate</t>
  </si>
  <si>
    <t>24</t>
  </si>
  <si>
    <t>3434</t>
  </si>
  <si>
    <t>Ostali nespomenuti financijski rashodi</t>
  </si>
  <si>
    <t>Projekt K100002. ODRŽAVANJE I OPREMANJE SREDNJIH ŠKOLA I UČENIČKIH DOMOVA</t>
  </si>
  <si>
    <t>RASHODI ZA NABAVU NEFINANCIJSKE IMOVINE</t>
  </si>
  <si>
    <t>RASHODI ZA NABAVU NEPROIZVEDENE DUGOTR. IMOVINE</t>
  </si>
  <si>
    <t>NEMATERIJALNA IMOVINA</t>
  </si>
  <si>
    <t>25</t>
  </si>
  <si>
    <t>4212</t>
  </si>
  <si>
    <t>Poslovni objekti</t>
  </si>
  <si>
    <t>422</t>
  </si>
  <si>
    <t>POSTROJENJA I OPREMA</t>
  </si>
  <si>
    <t>26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</si>
  <si>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</si>
  <si>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</si>
  <si>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</si>
  <si>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</si>
  <si>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</si>
  <si>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</si>
  <si>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</si>
  <si>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labaratorijska oprema</t>
  </si>
  <si>
    <t>4225</t>
  </si>
  <si>
    <t xml:space="preserve">Instrumenti, uređaji i strojevi </t>
  </si>
  <si>
    <t>4226</t>
  </si>
  <si>
    <t xml:space="preserve">Sportska i glazbena oprema </t>
  </si>
  <si>
    <t>27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</si>
  <si>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</si>
  <si>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</si>
  <si>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</si>
  <si>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</si>
  <si>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</si>
  <si>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</si>
  <si>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</si>
  <si>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</si>
  <si>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</si>
  <si>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</si>
  <si>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</si>
  <si>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</si>
  <si>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</t>
  </si>
  <si>
    <t>RASHODI ZA DODATNA ULAGANJA NA NEFINANCIJSKOJ IMOVINI</t>
  </si>
  <si>
    <t>4511</t>
  </si>
  <si>
    <t>Dodatna ulaganja na građevinskim objektima</t>
  </si>
  <si>
    <t>4521</t>
  </si>
  <si>
    <t>Dodatna ulaganja na postrojenjima i opremi</t>
  </si>
  <si>
    <t>Program 1002. POJAČANI STANDARD U SREDNJEM ŠKOLSTVU</t>
  </si>
  <si>
    <t>Aktivnost A100001. NAKNADE ZA RAD ŠKOLSKIH ODBORA</t>
  </si>
  <si>
    <t>28</t>
  </si>
  <si>
    <t>3291</t>
  </si>
  <si>
    <t>Naknade za rad predstavničkih i izvršnih tijela, povj. I sl</t>
  </si>
  <si>
    <t>Aktivnost A100003. OSTALE IZVANNASTAVNE AKTIVNOSTI</t>
  </si>
  <si>
    <t>30</t>
  </si>
  <si>
    <t xml:space="preserve">Ostali nespomenuti rashodi poslovanja </t>
  </si>
  <si>
    <t>31</t>
  </si>
  <si>
    <t>RASHODI ZA ZAPOSLENE</t>
  </si>
  <si>
    <t>311</t>
  </si>
  <si>
    <t>3111</t>
  </si>
  <si>
    <t>Plaće za redovan rad</t>
  </si>
  <si>
    <t>312</t>
  </si>
  <si>
    <t>OSTALI RASHODI ZA ZAPOSLENE</t>
  </si>
  <si>
    <t>3121</t>
  </si>
  <si>
    <t>Ostali rashodi za zaposlene</t>
  </si>
  <si>
    <t>313</t>
  </si>
  <si>
    <t>3132</t>
  </si>
  <si>
    <t>Aktivnost A100008. SUFINANCIRANJE MEĐUMJESNOG JAVNOG PRIJEVOZA UČENIKA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</si>
  <si>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</si>
  <si>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</si>
  <si>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</si>
  <si>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</si>
  <si>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</si>
  <si>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 xml:space="preserve">Naknade građanima i kućanstvima u naravi </t>
  </si>
  <si>
    <t>Aktivnost A100009. NABAVA UDŽBENIKA</t>
  </si>
  <si>
    <t>38</t>
  </si>
  <si>
    <t>Naknade građanima i kućanstvima u naravi</t>
  </si>
  <si>
    <t>Projekt K100004. ODRŽAVANJE I OPREMANJE SREDNJIH ŠKOLA ZA POBOLJŠANJE STANDARDA</t>
  </si>
  <si>
    <t>41</t>
  </si>
  <si>
    <t>42</t>
  </si>
  <si>
    <t>43</t>
  </si>
  <si>
    <t>44</t>
  </si>
  <si>
    <t>424</t>
  </si>
  <si>
    <t>KNJIGE, UMJETNIČKA DJELA I OSTALE IZLOŽBENE VRIJEDNOSTI</t>
  </si>
  <si>
    <t>46</t>
  </si>
  <si>
    <t>4241</t>
  </si>
  <si>
    <t xml:space="preserve">Knjige </t>
  </si>
  <si>
    <t>47</t>
  </si>
  <si>
    <t>UKUPNO GLAVA:</t>
  </si>
  <si>
    <t>U Zagrebu,________________________ 2018.</t>
  </si>
  <si>
    <t>M.P.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</si>
  <si>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</si>
  <si>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</si>
  <si>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</si>
  <si>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</si>
  <si>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</si>
  <si>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</si>
  <si>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</si>
  <si>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</si>
  <si>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</si>
  <si>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</si>
  <si>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</si>
  <si>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</si>
  <si>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</si>
  <si>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</si>
  <si>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</si>
  <si>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</si>
  <si>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</si>
  <si>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</si>
  <si>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</si>
  <si>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</si>
  <si>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</si>
  <si>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</si>
  <si>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</si>
  <si>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Tekuće pom.iz dr.pr.tem.prijenosa EU sredstava</t>
  </si>
  <si>
    <t>641/kamate</t>
  </si>
  <si>
    <t>652/sufinanciranje</t>
  </si>
  <si>
    <t>661/prihodi od pruženih usluga</t>
  </si>
  <si>
    <t>663/donacije</t>
  </si>
  <si>
    <t>671/prih.od GU</t>
  </si>
  <si>
    <t>721/otkup stan.</t>
  </si>
  <si>
    <t>636/mzos</t>
  </si>
  <si>
    <t>6381/EUprojekti</t>
  </si>
  <si>
    <t>Ukupno (po izvorima)</t>
  </si>
  <si>
    <t>641/kta</t>
  </si>
  <si>
    <t>6381/Euprojekti</t>
  </si>
  <si>
    <t>2019.</t>
  </si>
  <si>
    <t>Prihodi od nefin. imovine i nadoknade šteta s osnova osiguranja</t>
  </si>
  <si>
    <t xml:space="preserve">PLANIRANI PRIHODI I PRIMICI IZ NADLEŽNOG PRORAČUNA   ZA 2019. (konto 671)     </t>
  </si>
  <si>
    <t>Pomoći iz inozemstva i od subjekata unutar općeg proračuna 
(skupina konta 63)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</si>
  <si>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</si>
  <si>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</si>
  <si>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PLAĆE (BRUTO)</t>
  </si>
  <si>
    <t>DOPRINOSI NA PLAĆE</t>
  </si>
  <si>
    <t>Doprinosi za obvezno zdravstveno osiguranje</t>
  </si>
  <si>
    <t>4=5+6+7+8+9</t>
  </si>
  <si>
    <t>Projekt T100001. SUFINANCIRANJE PROJEKTA PRIJAVLJENIH NA NATJEČAJE</t>
  </si>
  <si>
    <t>Program 1001. DECENTRALIZIRANA SREDSTVA ZA SREDNJE ŠKOLE I UČENIČKE DOMOVE</t>
  </si>
  <si>
    <r>
      <t>PRIJEDLOG FINANCIJSKOG PLANA (</t>
    </r>
    <r>
      <rPr>
        <b/>
        <i/>
        <sz val="10"/>
        <color indexed="8"/>
        <rFont val="Arial"/>
        <family val="2"/>
        <charset val="238"/>
      </rPr>
      <t>proračunski korisnik</t>
    </r>
    <r>
      <rPr>
        <b/>
        <sz val="14"/>
        <color indexed="8"/>
        <rFont val="Arial"/>
        <family val="2"/>
        <charset val="238"/>
      </rPr>
      <t>)  ZA 2019. I                                                                                                                                                PROJEKCIJA PLANA ZA  2020. I 2021. GODINU</t>
    </r>
  </si>
  <si>
    <t>Prijedlog plana 
za 2019.</t>
  </si>
  <si>
    <t>Projekcija plana
za 2020.</t>
  </si>
  <si>
    <t>Projekcija plana 
za 2021.</t>
  </si>
  <si>
    <t>Ukupno prihodi i primici za 2019.</t>
  </si>
  <si>
    <t>2020.</t>
  </si>
  <si>
    <t>Ukupno prihodi i primici za 2020.</t>
  </si>
  <si>
    <t>2021.</t>
  </si>
  <si>
    <t>Ukupno prihodi i primici za 2021.</t>
  </si>
  <si>
    <t>TRGOVAČKA ŠKOLA ZAGREB</t>
  </si>
  <si>
    <t>TRG J.F. KENNEDYJA 4</t>
  </si>
  <si>
    <t>10000 ZAGREB</t>
  </si>
  <si>
    <t>Redni broj</t>
  </si>
  <si>
    <t>Evid. broj</t>
  </si>
  <si>
    <t>Brojčana oznaka predmeta nabave - CPV</t>
  </si>
  <si>
    <t>Predmet nabave</t>
  </si>
  <si>
    <t>Procijenjena vrijednost nabave</t>
  </si>
  <si>
    <t>Vrsta postupka javne nabave</t>
  </si>
  <si>
    <t>Napomena</t>
  </si>
  <si>
    <t>Konto</t>
  </si>
  <si>
    <t>1.</t>
  </si>
  <si>
    <t>30192000-1</t>
  </si>
  <si>
    <t>Uredski materijal</t>
  </si>
  <si>
    <t>jednostavna nabava</t>
  </si>
  <si>
    <t>2.</t>
  </si>
  <si>
    <t>39800000-0</t>
  </si>
  <si>
    <t>Sredstva za čišćenje</t>
  </si>
  <si>
    <t>3.</t>
  </si>
  <si>
    <t>09310000-5</t>
  </si>
  <si>
    <t>Električna energija</t>
  </si>
  <si>
    <t>postupak provodi</t>
  </si>
  <si>
    <t>grad Zagreb</t>
  </si>
  <si>
    <t>4.</t>
  </si>
  <si>
    <t>09123000-7</t>
  </si>
  <si>
    <t>Plin</t>
  </si>
  <si>
    <t>5.</t>
  </si>
  <si>
    <t>30200000-1</t>
  </si>
  <si>
    <t>Računala i računalna oprema</t>
  </si>
  <si>
    <t>6.</t>
  </si>
  <si>
    <t>39130000-2</t>
  </si>
  <si>
    <t>Uredski namještaj</t>
  </si>
  <si>
    <t>Sukladno članku 53. Statuta Škole, ravnatelj samostalno sklapa pravne poslove o stjecanju, opterećivanju ili otuđivanju pokretne imovine te o investicijskim radovima do 20.000,00 kn bez PDV-a</t>
  </si>
  <si>
    <t>Klasa:</t>
  </si>
  <si>
    <t>Ravnatelj:</t>
  </si>
  <si>
    <t>Urbroj:</t>
  </si>
  <si>
    <t>Zagreb, ______________________.</t>
  </si>
  <si>
    <t>Darko Grgurić, prof.</t>
  </si>
  <si>
    <t>Ovaj plan nabave za 2019. g. usvojio je Školski odbor na sjednici održanoj  _______________ 2018. god.</t>
  </si>
  <si>
    <t>PLAN NABAVE ZA 2019. GODINU</t>
  </si>
  <si>
    <t>Obrazac Obrazloženja financijskog plana</t>
  </si>
  <si>
    <t>NAZIV KORISNIKA:</t>
  </si>
  <si>
    <t>TRG J. F. KENNEDYJA 4, 10000 ZAGREB</t>
  </si>
  <si>
    <t>SAŽETAK DJELOKRUGA:</t>
  </si>
  <si>
    <t xml:space="preserve">Trgovačka škola Zagreb obavlja redovni program srednjoškolskog odgoja i </t>
  </si>
  <si>
    <t>obrazovanja smjer prodavač i  komercijalist  za stjecanje stručne spreme</t>
  </si>
  <si>
    <t xml:space="preserve">u skladu s odobrenjem Ministarstva znanosti, obrazovanja i športa za zanimanje </t>
  </si>
  <si>
    <t>prodavač i komercijalist. Škola ima 29 razrednih odjeljenja i 637učenika.</t>
  </si>
  <si>
    <t>1. NAZIV PROGRAMA</t>
  </si>
  <si>
    <t>Trgovačka škola osposobljava učenike u obrazovnom sektoru prodavač i komercijalist. Završetkom obrazovanja, učenici stječu zanimanje prodavač, odnosno komercijalist.</t>
  </si>
  <si>
    <t>2.  CILJEVI (što se programom želi postići)</t>
  </si>
  <si>
    <t>Cilj Trgovačke škole je obrazovanje učenika za zanimanje komercijalist i prodavač, kontinuirano stručno usavršavanje zaposlenika, razvoj ljudskih resursa i visoki društveni standardi, kontinuirano unapređivanje odgojno obrazovnog procesa, odgoj mladih za izvrsnost, inovativnost, poštovanje, timski rad i rad na komunikaciji, povećanje broja polaznika u obrazovanju odraslih prema potrebi gospodarstva, prilagođavanje obrazovnog programa u obrazovanju odraslih  potrebama na tržištu radne snage.</t>
  </si>
  <si>
    <t>3. NAČIN OSTVARENJA CILJA (kako se nastoji realizirati program, tko je korisnik ili primatelj usluge)</t>
  </si>
  <si>
    <t>Odgoj i obrazovanje ostvaruje se u  Školi na temelju nacionalnog kurikuluma, strukovnog kurikuluma, nastavnog plana i programa i školskog kurikuluma. Škola radi na temelju školskog kurikuluma i godišnjeg plana i programa rada. Nastavu i druge oblike obrazovnog rada Škola izvodi na hrvatskom jeziku i latiničnom pismu. Nastava u Školi organizira se po učionicama, a izvodi se neposredno u razrednim odjelima i obrazovnim skupinama. U svezi s obavljanjem djelatnosti Škola surađuje sa susjednim školama, drugim ustanovama, udrugama te drugim pravnim i fizičkim osobama. Korisnici usluga  su učenici koji su upisani u Trgovačku školu.</t>
  </si>
  <si>
    <t>4. ZAKONSKE I DRUGE PODLOGE NA KOJIMA SE ZASNIVA PROGRAM</t>
  </si>
  <si>
    <t xml:space="preserve">Škola u ostvarenju programa primjenjuje sljedeće zakonske i podzakonske propise:
Zakon o odgoju i obrazovanju u osnovnoj i srednjoj školi, Zakon o strukovnom obrazovanju, Zakon o ustanovama,  Zakon o obrazovanju odraslih, Državne pedagoške standarde srednjoškolskog sustava odgoja i obrazovanja, Pravilnik o normi rada nastavnika u srednjoškolskoj ustanovi, Pravilnik o načinima, postupcima i elementima vrednovanja učenika u osnovnoj i srednjoj školi, Pravilnik o polaganju državne mature, Pravilnik o izradbi i obrani završnog rada, Pravilnik o srednjoškolskom obrazovanju učenika s teškoćama i većim teškoćama u razredu,  Odluke o uvođenju, praćenju i vrednovanju provedbe kurikuluma zdravstvenog odgoja u osnovnim i srednjim školama. Škola ima Statut, te pored Statuta primjenjuje Pravilnik o kućnom redu za učenike, odrasle polaznike i sve zaposlenike škole, Pravilnik o unutarnjem ustrojstvu i načinu rada Trgovačka škole,  Godišnji plan i program rada škole.
</t>
  </si>
  <si>
    <t xml:space="preserve">5. POKAZATELJI REZULTATA NA KOJIMA SE ZASNIVAJU IZRAČUNI I OCJENE POTREBNIH SREDSTAVA </t>
  </si>
  <si>
    <t>Smanjen broj učenika koji su pozitivno ocijenjeni na kraju školske godine 94%.                                                                                                 Smanjen broj učenika koji imaju uzorno vladanje 78%. Povećanje broja osvojenih mjesta (prva 3) na županijskim i državnim natjecanjima - 1 učenik (državno natjecanje u zanimanju prodavač), 4 učenika (županijsko natjecanje u zanimanju komercijalist)</t>
  </si>
  <si>
    <t>6. RAZLOG ODSTUPANJA OD PROŠLOGODIŠNJIH PROJEKCIJA</t>
  </si>
  <si>
    <t xml:space="preserve">7. POKAZATELJI USPJEŠNOSTI: </t>
  </si>
  <si>
    <t xml:space="preserve">Izvannastavne aktivnosti
Škola vodi brigu o interesima učenika i njihovim potrebama za dodatnim spoznajama, učenjem i usavršavanjem. Tako organiziramo različite aktivnosti planirane Školskim kurikulumom. Učenike pripremamo za redovita natjecanja na razinama od školskog do državnog. Učenici postižu zapažene rezultate što doprinosi promidžbi Škole. 
</t>
  </si>
  <si>
    <t xml:space="preserve">Zbog cjelokupne ekonomske situacije , procjene za 2019.g i  2020.g. izrađene krajem 2017.g. razlikuju se od sadašnjeg plana za 2019.g. i procjenu za 2020. i 2021. g. za uvećanja/umanjenja navedena u uputama za izradu prijedloga financijskog plana . Pri izradi financijskog plana u obzir smo uzeli stvarna kretanja rashoda i izdataka proteklih godina kako bi što realnije isplanirali njihovo kretanje u navedenim razdobljima
Budući da smo mi mali proračunski korisnik i sve veće investicije obavljamo u suglasnosti sa MZO-em i Gradskim uredom za obrazovanje, kulturu i sport.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</si>
</sst>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9.85"/>
      <name val="Arial"/>
      <family val="2"/>
      <charset val="238"/>
    </font>
    <font>
      <sz val="9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39" fontId="5" fillId="0" borderId="0"/>
    <xf numFmtId="0" fontId="7" fillId="0" borderId="0"/>
    <xf numFmtId="0" fontId="14" fillId="0" borderId="0"/>
    <xf numFmtId="0" fontId="14" fillId="0" borderId="0"/>
  </cellStyleXfs>
  <cellXfs count="234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4" fillId="0" borderId="2" xfId="0" quotePrefix="1" applyNumberFormat="1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Protection="1">
      <protection locked="0"/>
    </xf>
    <xf numFmtId="3" fontId="1" fillId="0" borderId="2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3" fillId="0" borderId="13" xfId="1" quotePrefix="1" applyNumberFormat="1" applyFont="1" applyFill="1" applyBorder="1" applyAlignment="1">
      <alignment horizontal="center" vertical="center" wrapText="1"/>
    </xf>
    <xf numFmtId="1" fontId="13" fillId="0" borderId="14" xfId="1" quotePrefix="1" applyNumberFormat="1" applyFont="1" applyFill="1" applyBorder="1" applyAlignment="1">
      <alignment horizontal="center" vertical="center" wrapText="1"/>
    </xf>
    <xf numFmtId="1" fontId="13" fillId="0" borderId="14" xfId="1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3" fillId="0" borderId="15" xfId="1" quotePrefix="1" applyNumberFormat="1" applyFont="1" applyFill="1" applyBorder="1" applyAlignment="1">
      <alignment horizontal="center" vertical="center" wrapText="1"/>
    </xf>
    <xf numFmtId="164" fontId="2" fillId="0" borderId="19" xfId="1" quotePrefix="1" applyNumberFormat="1" applyFont="1" applyFill="1" applyBorder="1" applyAlignment="1" applyProtection="1">
      <alignment horizontal="right"/>
    </xf>
    <xf numFmtId="164" fontId="2" fillId="0" borderId="21" xfId="1" quotePrefix="1" applyNumberFormat="1" applyFont="1" applyFill="1" applyBorder="1" applyAlignment="1"/>
    <xf numFmtId="164" fontId="2" fillId="0" borderId="22" xfId="1" quotePrefix="1" applyNumberFormat="1" applyFont="1" applyFill="1" applyBorder="1" applyAlignment="1"/>
    <xf numFmtId="49" fontId="13" fillId="0" borderId="20" xfId="1" quotePrefix="1" applyNumberFormat="1" applyFont="1" applyFill="1" applyBorder="1" applyAlignment="1">
      <alignment horizontal="center"/>
    </xf>
    <xf numFmtId="49" fontId="2" fillId="0" borderId="21" xfId="1" quotePrefix="1" applyNumberFormat="1" applyFont="1" applyFill="1" applyBorder="1" applyAlignment="1">
      <alignment horizontal="left"/>
    </xf>
    <xf numFmtId="39" fontId="2" fillId="0" borderId="21" xfId="1" applyFont="1" applyFill="1" applyBorder="1" applyAlignment="1"/>
    <xf numFmtId="49" fontId="13" fillId="0" borderId="20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left"/>
    </xf>
    <xf numFmtId="164" fontId="2" fillId="0" borderId="21" xfId="1" applyNumberFormat="1" applyFont="1" applyFill="1" applyBorder="1" applyAlignment="1"/>
    <xf numFmtId="164" fontId="2" fillId="0" borderId="22" xfId="1" applyNumberFormat="1" applyFont="1" applyFill="1" applyBorder="1" applyAlignment="1"/>
    <xf numFmtId="49" fontId="13" fillId="0" borderId="21" xfId="1" applyNumberFormat="1" applyFont="1" applyFill="1" applyBorder="1" applyAlignment="1">
      <alignment horizontal="left"/>
    </xf>
    <xf numFmtId="39" fontId="13" fillId="0" borderId="21" xfId="1" applyFont="1" applyFill="1" applyBorder="1" applyAlignment="1"/>
    <xf numFmtId="164" fontId="13" fillId="0" borderId="21" xfId="1" applyNumberFormat="1" applyFont="1" applyFill="1" applyBorder="1" applyAlignment="1" applyProtection="1">
      <protection locked="0"/>
    </xf>
    <xf numFmtId="164" fontId="13" fillId="0" borderId="22" xfId="1" applyNumberFormat="1" applyFont="1" applyFill="1" applyBorder="1" applyAlignment="1" applyProtection="1">
      <protection locked="0"/>
    </xf>
    <xf numFmtId="39" fontId="13" fillId="0" borderId="21" xfId="1" applyFont="1" applyFill="1" applyBorder="1" applyAlignment="1">
      <alignment horizontal="left"/>
    </xf>
    <xf numFmtId="39" fontId="2" fillId="0" borderId="21" xfId="1" applyFont="1" applyFill="1" applyBorder="1" applyAlignment="1">
      <alignment horizontal="left"/>
    </xf>
    <xf numFmtId="49" fontId="13" fillId="0" borderId="21" xfId="0" applyNumberFormat="1" applyFont="1" applyFill="1" applyBorder="1" applyAlignment="1">
      <alignment horizontal="left"/>
    </xf>
    <xf numFmtId="165" fontId="13" fillId="0" borderId="21" xfId="0" applyNumberFormat="1" applyFont="1" applyFill="1" applyBorder="1" applyAlignment="1" applyProtection="1">
      <alignment horizontal="left" wrapText="1"/>
    </xf>
    <xf numFmtId="4" fontId="2" fillId="0" borderId="21" xfId="0" applyNumberFormat="1" applyFont="1" applyFill="1" applyBorder="1" applyAlignment="1" applyProtection="1">
      <alignment horizontal="right"/>
    </xf>
    <xf numFmtId="4" fontId="2" fillId="0" borderId="22" xfId="0" applyNumberFormat="1" applyFont="1" applyFill="1" applyBorder="1" applyAlignment="1" applyProtection="1">
      <alignment horizontal="right"/>
    </xf>
    <xf numFmtId="49" fontId="13" fillId="0" borderId="20" xfId="0" applyNumberFormat="1" applyFont="1" applyFill="1" applyBorder="1" applyAlignment="1" applyProtection="1">
      <alignment horizontal="left" wrapText="1"/>
    </xf>
    <xf numFmtId="0" fontId="2" fillId="0" borderId="21" xfId="0" applyFont="1" applyFill="1" applyBorder="1" applyAlignment="1">
      <alignment horizontal="left"/>
    </xf>
    <xf numFmtId="39" fontId="2" fillId="0" borderId="21" xfId="1" applyFont="1" applyFill="1" applyBorder="1" applyAlignment="1">
      <alignment wrapText="1"/>
    </xf>
    <xf numFmtId="49" fontId="13" fillId="0" borderId="20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left"/>
    </xf>
    <xf numFmtId="4" fontId="2" fillId="0" borderId="21" xfId="0" applyNumberFormat="1" applyFont="1" applyFill="1" applyBorder="1"/>
    <xf numFmtId="4" fontId="2" fillId="0" borderId="22" xfId="0" applyNumberFormat="1" applyFont="1" applyFill="1" applyBorder="1"/>
    <xf numFmtId="49" fontId="13" fillId="0" borderId="21" xfId="0" applyNumberFormat="1" applyFont="1" applyFill="1" applyBorder="1" applyAlignment="1" applyProtection="1">
      <alignment horizontal="left"/>
    </xf>
    <xf numFmtId="0" fontId="4" fillId="0" borderId="21" xfId="3" applyFont="1" applyFill="1" applyBorder="1" applyAlignment="1">
      <alignment horizontal="left" wrapText="1"/>
    </xf>
    <xf numFmtId="49" fontId="2" fillId="0" borderId="20" xfId="0" applyNumberFormat="1" applyFont="1" applyFill="1" applyBorder="1" applyAlignment="1" applyProtection="1">
      <alignment horizontal="left"/>
    </xf>
    <xf numFmtId="49" fontId="2" fillId="0" borderId="21" xfId="1" quotePrefix="1" applyNumberFormat="1" applyFont="1" applyFill="1" applyBorder="1" applyAlignment="1"/>
    <xf numFmtId="49" fontId="2" fillId="0" borderId="21" xfId="1" applyNumberFormat="1" applyFont="1" applyFill="1" applyBorder="1" applyAlignment="1"/>
    <xf numFmtId="39" fontId="2" fillId="0" borderId="21" xfId="1" applyFont="1" applyFill="1" applyBorder="1" applyAlignment="1">
      <alignment horizontal="left" wrapText="1"/>
    </xf>
    <xf numFmtId="0" fontId="2" fillId="0" borderId="21" xfId="4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 applyProtection="1">
      <alignment horizontal="center" wrapText="1"/>
    </xf>
    <xf numFmtId="0" fontId="13" fillId="0" borderId="21" xfId="0" applyFont="1" applyFill="1" applyBorder="1" applyAlignment="1"/>
    <xf numFmtId="0" fontId="13" fillId="0" borderId="21" xfId="0" applyFont="1" applyFill="1" applyBorder="1" applyAlignment="1">
      <alignment horizontal="left"/>
    </xf>
    <xf numFmtId="49" fontId="2" fillId="0" borderId="21" xfId="0" applyNumberFormat="1" applyFont="1" applyFill="1" applyBorder="1" applyAlignment="1" applyProtection="1">
      <alignment horizontal="left"/>
    </xf>
    <xf numFmtId="165" fontId="2" fillId="0" borderId="21" xfId="0" applyNumberFormat="1" applyFont="1" applyFill="1" applyBorder="1" applyAlignment="1" applyProtection="1">
      <alignment horizontal="left" wrapText="1"/>
    </xf>
    <xf numFmtId="49" fontId="2" fillId="0" borderId="20" xfId="0" applyNumberFormat="1" applyFont="1" applyFill="1" applyBorder="1" applyAlignment="1" applyProtection="1">
      <alignment horizontal="left" wrapText="1"/>
    </xf>
    <xf numFmtId="0" fontId="2" fillId="0" borderId="21" xfId="0" applyFont="1" applyFill="1" applyBorder="1" applyAlignment="1">
      <alignment horizontal="left" wrapText="1"/>
    </xf>
    <xf numFmtId="49" fontId="13" fillId="0" borderId="23" xfId="0" applyNumberFormat="1" applyFont="1" applyFill="1" applyBorder="1" applyAlignment="1" applyProtection="1">
      <alignment horizontal="center"/>
    </xf>
    <xf numFmtId="49" fontId="13" fillId="0" borderId="24" xfId="0" applyNumberFormat="1" applyFont="1" applyFill="1" applyBorder="1" applyAlignment="1">
      <alignment horizontal="left"/>
    </xf>
    <xf numFmtId="165" fontId="13" fillId="0" borderId="24" xfId="0" applyNumberFormat="1" applyFont="1" applyFill="1" applyBorder="1" applyAlignment="1" applyProtection="1">
      <alignment horizontal="left" wrapText="1"/>
    </xf>
    <xf numFmtId="164" fontId="13" fillId="0" borderId="24" xfId="1" applyNumberFormat="1" applyFont="1" applyFill="1" applyBorder="1" applyAlignment="1" applyProtection="1">
      <protection locked="0"/>
    </xf>
    <xf numFmtId="164" fontId="13" fillId="0" borderId="25" xfId="1" applyNumberFormat="1" applyFont="1" applyFill="1" applyBorder="1" applyAlignment="1" applyProtection="1">
      <protection locked="0"/>
    </xf>
    <xf numFmtId="0" fontId="2" fillId="4" borderId="13" xfId="0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horizontal="right"/>
    </xf>
    <xf numFmtId="0" fontId="13" fillId="4" borderId="14" xfId="0" applyFont="1" applyFill="1" applyBorder="1"/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20" fillId="0" borderId="26" xfId="0" quotePrefix="1" applyFont="1" applyBorder="1" applyAlignment="1">
      <alignment horizontal="left" wrapText="1"/>
    </xf>
    <xf numFmtId="0" fontId="20" fillId="0" borderId="27" xfId="0" quotePrefix="1" applyFont="1" applyBorder="1" applyAlignment="1">
      <alignment horizontal="left" wrapText="1"/>
    </xf>
    <xf numFmtId="0" fontId="20" fillId="0" borderId="27" xfId="0" quotePrefix="1" applyFont="1" applyBorder="1" applyAlignment="1">
      <alignment horizontal="center" wrapText="1"/>
    </xf>
    <xf numFmtId="0" fontId="20" fillId="0" borderId="27" xfId="0" quotePrefix="1" applyNumberFormat="1" applyFont="1" applyFill="1" applyBorder="1" applyAlignment="1" applyProtection="1">
      <alignment horizontal="left"/>
    </xf>
    <xf numFmtId="0" fontId="21" fillId="0" borderId="1" xfId="0" applyNumberFormat="1" applyFont="1" applyFill="1" applyBorder="1" applyAlignment="1" applyProtection="1">
      <alignment horizont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right" wrapText="1"/>
    </xf>
    <xf numFmtId="3" fontId="20" fillId="0" borderId="1" xfId="0" applyNumberFormat="1" applyFont="1" applyFill="1" applyBorder="1" applyAlignment="1" applyProtection="1">
      <alignment horizontal="right" vertical="center" wrapText="1"/>
    </xf>
    <xf numFmtId="3" fontId="20" fillId="0" borderId="1" xfId="0" applyNumberFormat="1" applyFont="1" applyBorder="1" applyAlignment="1">
      <alignment horizontal="right"/>
    </xf>
    <xf numFmtId="0" fontId="22" fillId="0" borderId="26" xfId="0" applyFont="1" applyBorder="1" applyAlignment="1">
      <alignment horizontal="left"/>
    </xf>
    <xf numFmtId="0" fontId="23" fillId="0" borderId="27" xfId="0" applyNumberFormat="1" applyFont="1" applyFill="1" applyBorder="1" applyAlignment="1" applyProtection="1"/>
    <xf numFmtId="3" fontId="20" fillId="0" borderId="26" xfId="0" applyNumberFormat="1" applyFont="1" applyBorder="1" applyAlignment="1">
      <alignment horizontal="right"/>
    </xf>
    <xf numFmtId="0" fontId="20" fillId="0" borderId="27" xfId="0" quotePrefix="1" applyFont="1" applyBorder="1" applyAlignment="1">
      <alignment horizontal="left"/>
    </xf>
    <xf numFmtId="0" fontId="20" fillId="0" borderId="27" xfId="0" applyNumberFormat="1" applyFont="1" applyFill="1" applyBorder="1" applyAlignment="1" applyProtection="1">
      <alignment wrapText="1"/>
    </xf>
    <xf numFmtId="0" fontId="24" fillId="0" borderId="27" xfId="0" applyNumberFormat="1" applyFont="1" applyFill="1" applyBorder="1" applyAlignment="1" applyProtection="1">
      <alignment wrapText="1"/>
    </xf>
    <xf numFmtId="0" fontId="24" fillId="0" borderId="27" xfId="0" applyNumberFormat="1" applyFont="1" applyFill="1" applyBorder="1" applyAlignment="1" applyProtection="1">
      <alignment horizontal="center" wrapText="1"/>
    </xf>
    <xf numFmtId="0" fontId="19" fillId="0" borderId="1" xfId="0" applyNumberFormat="1" applyFont="1" applyFill="1" applyBorder="1" applyAlignment="1" applyProtection="1"/>
    <xf numFmtId="1" fontId="23" fillId="0" borderId="0" xfId="0" applyNumberFormat="1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right"/>
    </xf>
    <xf numFmtId="1" fontId="26" fillId="5" borderId="28" xfId="0" applyNumberFormat="1" applyFont="1" applyFill="1" applyBorder="1" applyAlignment="1">
      <alignment horizontal="right" vertical="top" wrapText="1"/>
    </xf>
    <xf numFmtId="1" fontId="26" fillId="5" borderId="31" xfId="0" applyNumberFormat="1" applyFont="1" applyFill="1" applyBorder="1" applyAlignment="1">
      <alignment horizontal="left" wrapText="1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1" fontId="23" fillId="0" borderId="28" xfId="0" applyNumberFormat="1" applyFont="1" applyBorder="1" applyAlignment="1">
      <alignment horizontal="left" wrapText="1"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36" xfId="0" applyNumberFormat="1" applyFont="1" applyBorder="1"/>
    <xf numFmtId="3" fontId="23" fillId="0" borderId="36" xfId="0" applyNumberFormat="1" applyFont="1" applyBorder="1" applyAlignment="1">
      <alignment horizontal="center" wrapText="1"/>
    </xf>
    <xf numFmtId="3" fontId="23" fillId="0" borderId="36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left" wrapText="1"/>
    </xf>
    <xf numFmtId="3" fontId="23" fillId="0" borderId="40" xfId="0" applyNumberFormat="1" applyFont="1" applyBorder="1"/>
    <xf numFmtId="3" fontId="23" fillId="0" borderId="41" xfId="0" applyNumberFormat="1" applyFont="1" applyBorder="1"/>
    <xf numFmtId="3" fontId="23" fillId="0" borderId="42" xfId="0" applyNumberFormat="1" applyFont="1" applyBorder="1"/>
    <xf numFmtId="3" fontId="23" fillId="0" borderId="43" xfId="0" applyNumberFormat="1" applyFont="1" applyBorder="1"/>
    <xf numFmtId="1" fontId="23" fillId="0" borderId="39" xfId="0" applyNumberFormat="1" applyFont="1" applyBorder="1" applyAlignment="1">
      <alignment wrapText="1"/>
    </xf>
    <xf numFmtId="1" fontId="23" fillId="0" borderId="44" xfId="0" applyNumberFormat="1" applyFont="1" applyBorder="1" applyAlignment="1">
      <alignment wrapText="1"/>
    </xf>
    <xf numFmtId="3" fontId="23" fillId="0" borderId="45" xfId="0" applyNumberFormat="1" applyFont="1" applyBorder="1"/>
    <xf numFmtId="3" fontId="23" fillId="0" borderId="46" xfId="0" applyNumberFormat="1" applyFont="1" applyBorder="1"/>
    <xf numFmtId="3" fontId="23" fillId="0" borderId="47" xfId="0" applyNumberFormat="1" applyFont="1" applyBorder="1"/>
    <xf numFmtId="3" fontId="23" fillId="0" borderId="48" xfId="0" applyNumberFormat="1" applyFont="1" applyBorder="1"/>
    <xf numFmtId="1" fontId="26" fillId="0" borderId="49" xfId="0" applyNumberFormat="1" applyFont="1" applyBorder="1" applyAlignment="1">
      <alignment wrapText="1"/>
    </xf>
    <xf numFmtId="3" fontId="23" fillId="0" borderId="29" xfId="0" applyNumberFormat="1" applyFont="1" applyBorder="1"/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/>
    <xf numFmtId="1" fontId="26" fillId="0" borderId="28" xfId="0" applyNumberFormat="1" applyFont="1" applyFill="1" applyBorder="1" applyAlignment="1">
      <alignment horizontal="right" vertical="top" wrapText="1"/>
    </xf>
    <xf numFmtId="1" fontId="26" fillId="0" borderId="31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" fontId="28" fillId="0" borderId="39" xfId="0" applyNumberFormat="1" applyFont="1" applyBorder="1" applyAlignment="1">
      <alignment wrapText="1"/>
    </xf>
    <xf numFmtId="0" fontId="20" fillId="0" borderId="26" xfId="0" quotePrefix="1" applyFont="1" applyBorder="1" applyAlignment="1">
      <alignment horizontal="center" vertical="center" wrapText="1"/>
    </xf>
    <xf numFmtId="0" fontId="20" fillId="0" borderId="27" xfId="0" quotePrefix="1" applyFont="1" applyBorder="1" applyAlignment="1">
      <alignment horizontal="center" vertical="center" wrapText="1"/>
    </xf>
    <xf numFmtId="0" fontId="20" fillId="0" borderId="27" xfId="0" quotePrefix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2" fillId="0" borderId="20" xfId="1" quotePrefix="1" applyNumberFormat="1" applyFont="1" applyFill="1" applyBorder="1" applyAlignment="1">
      <alignment horizontal="center"/>
    </xf>
    <xf numFmtId="0" fontId="16" fillId="0" borderId="0" xfId="0" applyFont="1"/>
    <xf numFmtId="49" fontId="13" fillId="0" borderId="21" xfId="1" quotePrefix="1" applyNumberFormat="1" applyFont="1" applyFill="1" applyBorder="1" applyAlignment="1">
      <alignment horizontal="left"/>
    </xf>
    <xf numFmtId="164" fontId="13" fillId="0" borderId="21" xfId="1" quotePrefix="1" applyNumberFormat="1" applyFont="1" applyFill="1" applyBorder="1" applyAlignment="1"/>
    <xf numFmtId="0" fontId="0" fillId="0" borderId="0" xfId="0" applyFont="1"/>
    <xf numFmtId="164" fontId="2" fillId="0" borderId="50" xfId="1" quotePrefix="1" applyNumberFormat="1" applyFont="1" applyFill="1" applyBorder="1" applyAlignment="1" applyProtection="1">
      <alignment horizontal="right"/>
    </xf>
    <xf numFmtId="164" fontId="13" fillId="0" borderId="22" xfId="1" quotePrefix="1" applyNumberFormat="1" applyFont="1" applyFill="1" applyBorder="1" applyAlignment="1"/>
    <xf numFmtId="164" fontId="13" fillId="4" borderId="14" xfId="0" applyNumberFormat="1" applyFont="1" applyFill="1" applyBorder="1"/>
    <xf numFmtId="164" fontId="13" fillId="4" borderId="15" xfId="0" applyNumberFormat="1" applyFont="1" applyFill="1" applyBorder="1"/>
    <xf numFmtId="3" fontId="23" fillId="0" borderId="49" xfId="0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2" fillId="0" borderId="26" xfId="0" applyNumberFormat="1" applyFont="1" applyFill="1" applyBorder="1" applyAlignment="1" applyProtection="1">
      <alignment horizontal="left" wrapText="1"/>
    </xf>
    <xf numFmtId="0" fontId="5" fillId="0" borderId="27" xfId="0" applyNumberFormat="1" applyFont="1" applyFill="1" applyBorder="1" applyAlignment="1" applyProtection="1">
      <alignment wrapText="1"/>
    </xf>
    <xf numFmtId="0" fontId="22" fillId="0" borderId="26" xfId="0" quotePrefix="1" applyNumberFormat="1" applyFont="1" applyFill="1" applyBorder="1" applyAlignment="1" applyProtection="1">
      <alignment horizontal="left" wrapText="1"/>
    </xf>
    <xf numFmtId="0" fontId="23" fillId="0" borderId="27" xfId="0" applyNumberFormat="1" applyFont="1" applyFill="1" applyBorder="1" applyAlignment="1" applyProtection="1">
      <alignment wrapText="1"/>
    </xf>
    <xf numFmtId="0" fontId="22" fillId="0" borderId="26" xfId="0" quotePrefix="1" applyFont="1" applyBorder="1" applyAlignment="1">
      <alignment horizontal="left"/>
    </xf>
    <xf numFmtId="0" fontId="23" fillId="0" borderId="2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left" wrapText="1"/>
    </xf>
    <xf numFmtId="0" fontId="24" fillId="0" borderId="27" xfId="0" applyNumberFormat="1" applyFont="1" applyFill="1" applyBorder="1" applyAlignment="1" applyProtection="1">
      <alignment wrapText="1"/>
    </xf>
    <xf numFmtId="0" fontId="14" fillId="0" borderId="27" xfId="0" applyNumberFormat="1" applyFont="1" applyFill="1" applyBorder="1" applyAlignment="1" applyProtection="1"/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3" fontId="26" fillId="0" borderId="29" xfId="0" applyNumberFormat="1" applyFont="1" applyBorder="1" applyAlignment="1">
      <alignment horizontal="center"/>
    </xf>
    <xf numFmtId="3" fontId="26" fillId="0" borderId="3" xfId="0" applyNumberFormat="1" applyFont="1" applyBorder="1" applyAlignment="1">
      <alignment horizontal="center"/>
    </xf>
    <xf numFmtId="3" fontId="26" fillId="0" borderId="3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6" fillId="0" borderId="5" xfId="1" quotePrefix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9" fontId="6" fillId="0" borderId="5" xfId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left"/>
    </xf>
    <xf numFmtId="49" fontId="2" fillId="0" borderId="21" xfId="0" applyNumberFormat="1" applyFont="1" applyFill="1" applyBorder="1" applyAlignment="1" applyProtection="1">
      <alignment horizontal="left"/>
    </xf>
    <xf numFmtId="49" fontId="2" fillId="0" borderId="16" xfId="1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 applyProtection="1">
      <alignment wrapText="1"/>
    </xf>
    <xf numFmtId="0" fontId="1" fillId="0" borderId="18" xfId="0" applyNumberFormat="1" applyFont="1" applyFill="1" applyBorder="1" applyAlignment="1" applyProtection="1">
      <alignment wrapText="1"/>
    </xf>
    <xf numFmtId="49" fontId="2" fillId="0" borderId="20" xfId="1" applyNumberFormat="1" applyFont="1" applyFill="1" applyBorder="1" applyAlignment="1">
      <alignment wrapText="1"/>
    </xf>
    <xf numFmtId="0" fontId="1" fillId="0" borderId="21" xfId="0" applyNumberFormat="1" applyFont="1" applyFill="1" applyBorder="1" applyAlignment="1" applyProtection="1">
      <alignment wrapText="1"/>
    </xf>
    <xf numFmtId="49" fontId="2" fillId="0" borderId="20" xfId="0" applyNumberFormat="1" applyFont="1" applyFill="1" applyBorder="1" applyAlignment="1" applyProtection="1">
      <alignment horizontal="left" wrapText="1"/>
    </xf>
    <xf numFmtId="49" fontId="2" fillId="0" borderId="21" xfId="0" applyNumberFormat="1" applyFont="1" applyFill="1" applyBorder="1" applyAlignment="1" applyProtection="1">
      <alignment horizontal="left" wrapText="1"/>
    </xf>
    <xf numFmtId="0" fontId="13" fillId="0" borderId="21" xfId="0" applyFont="1" applyFill="1" applyBorder="1" applyAlignment="1"/>
    <xf numFmtId="49" fontId="2" fillId="0" borderId="51" xfId="1" applyNumberFormat="1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4" fillId="0" borderId="0" xfId="0" applyFont="1" applyFill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 applyProtection="1">
      <alignment horizontal="left" wrapText="1"/>
    </xf>
    <xf numFmtId="2" fontId="2" fillId="0" borderId="21" xfId="0" applyNumberFormat="1" applyFont="1" applyFill="1" applyBorder="1" applyAlignment="1" applyProtection="1">
      <alignment horizontal="left" wrapText="1"/>
    </xf>
    <xf numFmtId="0" fontId="13" fillId="0" borderId="21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16" fillId="0" borderId="0" xfId="0" applyFont="1" applyBorder="1" applyAlignment="1"/>
    <xf numFmtId="0" fontId="16" fillId="0" borderId="0" xfId="0" applyFont="1" applyAlignment="1"/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7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54" xfId="0" applyNumberFormat="1" applyFont="1" applyFill="1" applyBorder="1" applyAlignment="1" applyProtection="1">
      <alignment vertical="top" wrapText="1"/>
    </xf>
    <xf numFmtId="0" fontId="33" fillId="0" borderId="55" xfId="0" applyNumberFormat="1" applyFont="1" applyFill="1" applyBorder="1" applyAlignment="1" applyProtection="1">
      <alignment vertical="top" wrapText="1"/>
    </xf>
    <xf numFmtId="0" fontId="30" fillId="0" borderId="56" xfId="0" applyNumberFormat="1" applyFont="1" applyFill="1" applyBorder="1" applyAlignment="1" applyProtection="1">
      <alignment vertical="top" wrapText="1"/>
    </xf>
    <xf numFmtId="0" fontId="33" fillId="0" borderId="57" xfId="0" applyNumberFormat="1" applyFont="1" applyFill="1" applyBorder="1" applyAlignment="1" applyProtection="1">
      <alignment vertical="top" wrapText="1"/>
    </xf>
    <xf numFmtId="0" fontId="30" fillId="0" borderId="58" xfId="0" applyNumberFormat="1" applyFont="1" applyFill="1" applyBorder="1" applyAlignment="1" applyProtection="1">
      <alignment vertical="top" wrapText="1"/>
    </xf>
    <xf numFmtId="0" fontId="33" fillId="0" borderId="59" xfId="0" applyNumberFormat="1" applyFont="1" applyFill="1" applyBorder="1" applyAlignment="1" applyProtection="1">
      <alignment vertical="top" wrapText="1"/>
    </xf>
    <xf numFmtId="0" fontId="30" fillId="0" borderId="60" xfId="0" applyNumberFormat="1" applyFont="1" applyFill="1" applyBorder="1" applyAlignment="1" applyProtection="1">
      <alignment vertical="top" wrapText="1"/>
    </xf>
    <xf numFmtId="0" fontId="33" fillId="0" borderId="61" xfId="0" applyNumberFormat="1" applyFont="1" applyFill="1" applyBorder="1" applyAlignment="1" applyProtection="1">
      <alignment vertical="top" wrapText="1"/>
    </xf>
    <xf numFmtId="0" fontId="30" fillId="0" borderId="62" xfId="0" applyNumberFormat="1" applyFont="1" applyFill="1" applyBorder="1" applyAlignment="1" applyProtection="1">
      <alignment vertical="top" wrapText="1"/>
    </xf>
    <xf numFmtId="0" fontId="33" fillId="0" borderId="63" xfId="0" applyNumberFormat="1" applyFont="1" applyFill="1" applyBorder="1" applyAlignment="1" applyProtection="1">
      <alignment vertical="top" wrapText="1"/>
    </xf>
  </cellXfs>
  <cellStyles count="5">
    <cellStyle name="Normal 2_RASHODI ODV.KUOLTU" xfId="2"/>
    <cellStyle name="Normal 4" xfId="1"/>
    <cellStyle name="Normalno" xfId="0" builtinId="0"/>
    <cellStyle name="Obično_List4" xfId="4"/>
    <cellStyle name="Obično_List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467677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467677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83439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83439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6" zoomScaleNormal="100" zoomScaleSheetLayoutView="70" workbookViewId="0">
      <selection activeCell="M12" sqref="M12"/>
    </sheetView>
  </sheetViews>
  <sheetFormatPr defaultRowHeight="15" x14ac:dyDescent="0.25"/>
  <cols>
    <col min="5" max="5" width="26.28515625" customWidth="1"/>
    <col min="6" max="6" width="16.85546875" customWidth="1"/>
    <col min="7" max="7" width="17.85546875" customWidth="1"/>
    <col min="8" max="8" width="16.7109375" customWidth="1"/>
  </cols>
  <sheetData>
    <row r="1" spans="1:8" ht="52.5" customHeight="1" x14ac:dyDescent="0.25">
      <c r="A1" s="168" t="s">
        <v>245</v>
      </c>
      <c r="B1" s="168"/>
      <c r="C1" s="168"/>
      <c r="D1" s="168"/>
      <c r="E1" s="168"/>
      <c r="F1" s="168"/>
      <c r="G1" s="168"/>
      <c r="H1" s="168"/>
    </row>
    <row r="2" spans="1:8" ht="18" x14ac:dyDescent="0.25">
      <c r="A2" s="168" t="s">
        <v>198</v>
      </c>
      <c r="B2" s="168"/>
      <c r="C2" s="168"/>
      <c r="D2" s="168"/>
      <c r="E2" s="168"/>
      <c r="F2" s="168"/>
      <c r="G2" s="175"/>
      <c r="H2" s="175"/>
    </row>
    <row r="3" spans="1:8" ht="18" x14ac:dyDescent="0.25">
      <c r="A3" s="168"/>
      <c r="B3" s="168"/>
      <c r="C3" s="168"/>
      <c r="D3" s="168"/>
      <c r="E3" s="168"/>
      <c r="F3" s="168"/>
      <c r="G3" s="168"/>
      <c r="H3" s="170"/>
    </row>
    <row r="4" spans="1:8" ht="18" x14ac:dyDescent="0.25">
      <c r="A4" s="77"/>
      <c r="B4" s="78"/>
      <c r="C4" s="78"/>
      <c r="D4" s="78"/>
      <c r="E4" s="78"/>
      <c r="F4" s="79"/>
      <c r="G4" s="79"/>
      <c r="H4" s="79"/>
    </row>
    <row r="5" spans="1:8" s="138" customFormat="1" ht="33.75" customHeight="1" x14ac:dyDescent="0.25">
      <c r="A5" s="135"/>
      <c r="B5" s="136"/>
      <c r="C5" s="136"/>
      <c r="D5" s="136"/>
      <c r="E5" s="137"/>
      <c r="F5" s="85" t="s">
        <v>246</v>
      </c>
      <c r="G5" s="85" t="s">
        <v>247</v>
      </c>
      <c r="H5" s="85" t="s">
        <v>248</v>
      </c>
    </row>
    <row r="6" spans="1:8" ht="21" customHeight="1" x14ac:dyDescent="0.25">
      <c r="A6" s="162" t="s">
        <v>199</v>
      </c>
      <c r="B6" s="163"/>
      <c r="C6" s="163"/>
      <c r="D6" s="163"/>
      <c r="E6" s="167"/>
      <c r="F6" s="86">
        <f>F7+F8</f>
        <v>12497987</v>
      </c>
      <c r="G6" s="86">
        <v>12616362</v>
      </c>
      <c r="H6" s="87">
        <f>H7+H8</f>
        <v>12735200</v>
      </c>
    </row>
    <row r="7" spans="1:8" ht="21" customHeight="1" x14ac:dyDescent="0.25">
      <c r="A7" s="162" t="s">
        <v>200</v>
      </c>
      <c r="B7" s="163"/>
      <c r="C7" s="163"/>
      <c r="D7" s="163"/>
      <c r="E7" s="167"/>
      <c r="F7" s="88">
        <v>12369587</v>
      </c>
      <c r="G7" s="88">
        <v>2524951</v>
      </c>
      <c r="H7" s="88">
        <v>12580990</v>
      </c>
    </row>
    <row r="8" spans="1:8" ht="21" customHeight="1" x14ac:dyDescent="0.25">
      <c r="A8" s="166" t="s">
        <v>201</v>
      </c>
      <c r="B8" s="167"/>
      <c r="C8" s="167"/>
      <c r="D8" s="167"/>
      <c r="E8" s="167"/>
      <c r="F8" s="88">
        <v>128400</v>
      </c>
      <c r="G8" s="88">
        <v>121406.5</v>
      </c>
      <c r="H8" s="88">
        <v>154210</v>
      </c>
    </row>
    <row r="9" spans="1:8" ht="21" customHeight="1" x14ac:dyDescent="0.25">
      <c r="A9" s="89" t="s">
        <v>202</v>
      </c>
      <c r="B9" s="90"/>
      <c r="C9" s="90"/>
      <c r="D9" s="90"/>
      <c r="E9" s="90"/>
      <c r="F9" s="88">
        <f>F10+F11</f>
        <v>12497987</v>
      </c>
      <c r="G9" s="88">
        <v>12616362</v>
      </c>
      <c r="H9" s="88">
        <f>H10+H11</f>
        <v>12735200</v>
      </c>
    </row>
    <row r="10" spans="1:8" ht="21" customHeight="1" x14ac:dyDescent="0.25">
      <c r="A10" s="164" t="s">
        <v>203</v>
      </c>
      <c r="B10" s="163"/>
      <c r="C10" s="163"/>
      <c r="D10" s="163"/>
      <c r="E10" s="165"/>
      <c r="F10" s="86">
        <v>12369587</v>
      </c>
      <c r="G10" s="86">
        <v>121407</v>
      </c>
      <c r="H10" s="86">
        <v>12580990</v>
      </c>
    </row>
    <row r="11" spans="1:8" ht="21" customHeight="1" x14ac:dyDescent="0.25">
      <c r="A11" s="166" t="s">
        <v>204</v>
      </c>
      <c r="B11" s="167"/>
      <c r="C11" s="167"/>
      <c r="D11" s="167"/>
      <c r="E11" s="167"/>
      <c r="F11" s="86">
        <v>128400</v>
      </c>
      <c r="G11" s="86">
        <v>121407</v>
      </c>
      <c r="H11" s="86">
        <v>154210</v>
      </c>
    </row>
    <row r="12" spans="1:8" ht="21" customHeight="1" x14ac:dyDescent="0.25">
      <c r="A12" s="164" t="s">
        <v>205</v>
      </c>
      <c r="B12" s="163"/>
      <c r="C12" s="163"/>
      <c r="D12" s="163"/>
      <c r="E12" s="163"/>
      <c r="F12" s="86">
        <v>0</v>
      </c>
      <c r="G12" s="86">
        <f>+G6-G9</f>
        <v>0</v>
      </c>
      <c r="H12" s="86">
        <v>0</v>
      </c>
    </row>
    <row r="13" spans="1:8" ht="18" x14ac:dyDescent="0.25">
      <c r="A13" s="168"/>
      <c r="B13" s="169"/>
      <c r="C13" s="169"/>
      <c r="D13" s="169"/>
      <c r="E13" s="169"/>
      <c r="F13" s="170"/>
      <c r="G13" s="170"/>
      <c r="H13" s="170"/>
    </row>
    <row r="14" spans="1:8" ht="39" customHeight="1" x14ac:dyDescent="0.25">
      <c r="A14" s="80"/>
      <c r="B14" s="81"/>
      <c r="C14" s="81"/>
      <c r="D14" s="82"/>
      <c r="E14" s="83"/>
      <c r="F14" s="85" t="s">
        <v>246</v>
      </c>
      <c r="G14" s="85" t="s">
        <v>247</v>
      </c>
      <c r="H14" s="85" t="s">
        <v>248</v>
      </c>
    </row>
    <row r="15" spans="1:8" ht="21.75" customHeight="1" x14ac:dyDescent="0.25">
      <c r="A15" s="171" t="s">
        <v>206</v>
      </c>
      <c r="B15" s="172"/>
      <c r="C15" s="172"/>
      <c r="D15" s="172"/>
      <c r="E15" s="173"/>
      <c r="F15" s="91">
        <v>0</v>
      </c>
      <c r="G15" s="91">
        <v>0</v>
      </c>
      <c r="H15" s="86">
        <v>0</v>
      </c>
    </row>
    <row r="16" spans="1:8" ht="18" x14ac:dyDescent="0.25">
      <c r="A16" s="174"/>
      <c r="B16" s="169"/>
      <c r="C16" s="169"/>
      <c r="D16" s="169"/>
      <c r="E16" s="169"/>
      <c r="F16" s="170"/>
      <c r="G16" s="170"/>
      <c r="H16" s="170"/>
    </row>
    <row r="17" spans="1:8" ht="26.25" x14ac:dyDescent="0.25">
      <c r="A17" s="80"/>
      <c r="B17" s="81"/>
      <c r="C17" s="81"/>
      <c r="D17" s="82"/>
      <c r="E17" s="83"/>
      <c r="F17" s="84" t="s">
        <v>246</v>
      </c>
      <c r="G17" s="84" t="s">
        <v>247</v>
      </c>
      <c r="H17" s="85" t="s">
        <v>248</v>
      </c>
    </row>
    <row r="18" spans="1:8" ht="21" customHeight="1" x14ac:dyDescent="0.25">
      <c r="A18" s="162" t="s">
        <v>207</v>
      </c>
      <c r="B18" s="163"/>
      <c r="C18" s="163"/>
      <c r="D18" s="163"/>
      <c r="E18" s="163"/>
      <c r="F18" s="88">
        <v>0</v>
      </c>
      <c r="G18" s="88">
        <v>0</v>
      </c>
      <c r="H18" s="88">
        <v>0</v>
      </c>
    </row>
    <row r="19" spans="1:8" ht="21" customHeight="1" x14ac:dyDescent="0.25">
      <c r="A19" s="162" t="s">
        <v>208</v>
      </c>
      <c r="B19" s="163"/>
      <c r="C19" s="163"/>
      <c r="D19" s="163"/>
      <c r="E19" s="163"/>
      <c r="F19" s="88">
        <v>0</v>
      </c>
      <c r="G19" s="88">
        <v>0</v>
      </c>
      <c r="H19" s="88">
        <v>0</v>
      </c>
    </row>
    <row r="20" spans="1:8" ht="21" customHeight="1" x14ac:dyDescent="0.25">
      <c r="A20" s="164" t="s">
        <v>209</v>
      </c>
      <c r="B20" s="163"/>
      <c r="C20" s="163"/>
      <c r="D20" s="163"/>
      <c r="E20" s="163"/>
      <c r="F20" s="88">
        <v>0</v>
      </c>
      <c r="G20" s="88">
        <v>0</v>
      </c>
      <c r="H20" s="88">
        <v>0</v>
      </c>
    </row>
    <row r="21" spans="1:8" ht="18" x14ac:dyDescent="0.25">
      <c r="A21" s="92"/>
      <c r="B21" s="93"/>
      <c r="C21" s="94"/>
      <c r="D21" s="95"/>
      <c r="E21" s="93"/>
      <c r="F21" s="96"/>
      <c r="G21" s="96"/>
      <c r="H21" s="96"/>
    </row>
    <row r="22" spans="1:8" ht="21" customHeight="1" x14ac:dyDescent="0.25">
      <c r="A22" s="164" t="s">
        <v>210</v>
      </c>
      <c r="B22" s="163"/>
      <c r="C22" s="163"/>
      <c r="D22" s="163"/>
      <c r="E22" s="163"/>
      <c r="F22" s="88">
        <f>SUM(F12,F15,F20)</f>
        <v>0</v>
      </c>
      <c r="G22" s="88">
        <f>SUM(G12,G15,G20)</f>
        <v>0</v>
      </c>
      <c r="H22" s="88">
        <f>SUM(H12,H15,H20)</f>
        <v>0</v>
      </c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K37" sqref="K37"/>
    </sheetView>
  </sheetViews>
  <sheetFormatPr defaultRowHeight="15" x14ac:dyDescent="0.25"/>
  <cols>
    <col min="1" max="1" width="15.7109375" customWidth="1"/>
    <col min="2" max="8" width="16.7109375" customWidth="1"/>
  </cols>
  <sheetData>
    <row r="1" spans="1:8" ht="18" x14ac:dyDescent="0.25">
      <c r="A1" s="179" t="s">
        <v>211</v>
      </c>
      <c r="B1" s="179"/>
      <c r="C1" s="179"/>
      <c r="D1" s="179"/>
      <c r="E1" s="179"/>
      <c r="F1" s="179"/>
      <c r="G1" s="179"/>
      <c r="H1" s="179"/>
    </row>
    <row r="2" spans="1:8" ht="15.75" thickBot="1" x14ac:dyDescent="0.3">
      <c r="A2" s="97"/>
      <c r="B2" s="98"/>
      <c r="C2" s="98"/>
      <c r="D2" s="98"/>
      <c r="E2" s="98"/>
      <c r="F2" s="98"/>
      <c r="G2" s="98"/>
      <c r="H2" s="99" t="s">
        <v>212</v>
      </c>
    </row>
    <row r="3" spans="1:8" ht="26.25" thickBot="1" x14ac:dyDescent="0.3">
      <c r="A3" s="100" t="s">
        <v>213</v>
      </c>
      <c r="B3" s="180" t="s">
        <v>233</v>
      </c>
      <c r="C3" s="181"/>
      <c r="D3" s="181"/>
      <c r="E3" s="181"/>
      <c r="F3" s="181"/>
      <c r="G3" s="181"/>
      <c r="H3" s="182"/>
    </row>
    <row r="4" spans="1:8" ht="66.75" customHeight="1" thickBot="1" x14ac:dyDescent="0.3">
      <c r="A4" s="101" t="s">
        <v>214</v>
      </c>
      <c r="B4" s="139" t="s">
        <v>215</v>
      </c>
      <c r="C4" s="140" t="s">
        <v>216</v>
      </c>
      <c r="D4" s="140" t="s">
        <v>217</v>
      </c>
      <c r="E4" s="140" t="s">
        <v>218</v>
      </c>
      <c r="F4" s="140" t="s">
        <v>219</v>
      </c>
      <c r="G4" s="140" t="s">
        <v>234</v>
      </c>
      <c r="H4" s="141" t="s">
        <v>221</v>
      </c>
    </row>
    <row r="5" spans="1:8" ht="18" customHeight="1" x14ac:dyDescent="0.25">
      <c r="A5" s="105" t="s">
        <v>222</v>
      </c>
      <c r="B5" s="106"/>
      <c r="C5" s="107"/>
      <c r="D5" s="108"/>
      <c r="E5" s="109"/>
      <c r="F5" s="109"/>
      <c r="G5" s="110"/>
      <c r="H5" s="111"/>
    </row>
    <row r="6" spans="1:8" ht="19.5" customHeight="1" x14ac:dyDescent="0.25">
      <c r="A6" s="112" t="s">
        <v>223</v>
      </c>
      <c r="B6" s="113"/>
      <c r="C6" s="114"/>
      <c r="D6" s="114">
        <v>102260</v>
      </c>
      <c r="E6" s="114"/>
      <c r="F6" s="114"/>
      <c r="G6" s="115"/>
      <c r="H6" s="116"/>
    </row>
    <row r="7" spans="1:8" ht="28.5" customHeight="1" x14ac:dyDescent="0.25">
      <c r="A7" s="112" t="s">
        <v>224</v>
      </c>
      <c r="B7" s="113"/>
      <c r="C7" s="114">
        <v>560177</v>
      </c>
      <c r="D7" s="114"/>
      <c r="E7" s="114"/>
      <c r="F7" s="114"/>
      <c r="G7" s="115"/>
      <c r="H7" s="116"/>
    </row>
    <row r="8" spans="1:8" ht="15.75" customHeight="1" x14ac:dyDescent="0.25">
      <c r="A8" s="112" t="s">
        <v>225</v>
      </c>
      <c r="B8" s="113"/>
      <c r="C8" s="114"/>
      <c r="D8" s="114"/>
      <c r="E8" s="114"/>
      <c r="F8" s="114">
        <v>3200</v>
      </c>
      <c r="G8" s="115"/>
      <c r="H8" s="116"/>
    </row>
    <row r="9" spans="1:8" ht="15.75" customHeight="1" x14ac:dyDescent="0.25">
      <c r="A9" s="112" t="s">
        <v>226</v>
      </c>
      <c r="B9" s="113">
        <v>1728365</v>
      </c>
      <c r="C9" s="114"/>
      <c r="D9" s="114"/>
      <c r="E9" s="114"/>
      <c r="F9" s="114"/>
      <c r="G9" s="115"/>
      <c r="H9" s="116"/>
    </row>
    <row r="10" spans="1:8" ht="16.5" customHeight="1" x14ac:dyDescent="0.25">
      <c r="A10" s="112" t="s">
        <v>227</v>
      </c>
      <c r="B10" s="113"/>
      <c r="C10" s="114"/>
      <c r="D10" s="114"/>
      <c r="E10" s="114"/>
      <c r="F10" s="114"/>
      <c r="G10" s="115">
        <v>19269</v>
      </c>
      <c r="H10" s="116"/>
    </row>
    <row r="11" spans="1:8" x14ac:dyDescent="0.25">
      <c r="A11" s="117" t="s">
        <v>228</v>
      </c>
      <c r="B11" s="113">
        <v>9995668</v>
      </c>
      <c r="C11" s="114"/>
      <c r="D11" s="114"/>
      <c r="E11" s="114"/>
      <c r="F11" s="114"/>
      <c r="G11" s="115"/>
      <c r="H11" s="116"/>
    </row>
    <row r="12" spans="1:8" ht="18" customHeight="1" thickBot="1" x14ac:dyDescent="0.3">
      <c r="A12" s="118" t="s">
        <v>229</v>
      </c>
      <c r="B12" s="119"/>
      <c r="C12" s="120"/>
      <c r="D12" s="120"/>
      <c r="E12" s="120"/>
      <c r="F12" s="120"/>
      <c r="G12" s="121"/>
      <c r="H12" s="122">
        <v>89048</v>
      </c>
    </row>
    <row r="13" spans="1:8" ht="28.5" customHeight="1" thickBot="1" x14ac:dyDescent="0.3">
      <c r="A13" s="123" t="s">
        <v>230</v>
      </c>
      <c r="B13" s="124">
        <f>SUM(B5:B12)</f>
        <v>11724033</v>
      </c>
      <c r="C13" s="124">
        <f t="shared" ref="C13:H13" si="0">SUM(C5:C12)</f>
        <v>560177</v>
      </c>
      <c r="D13" s="124">
        <f t="shared" si="0"/>
        <v>102260</v>
      </c>
      <c r="E13" s="124">
        <f t="shared" si="0"/>
        <v>0</v>
      </c>
      <c r="F13" s="124">
        <f t="shared" si="0"/>
        <v>3200</v>
      </c>
      <c r="G13" s="124">
        <f t="shared" si="0"/>
        <v>19269</v>
      </c>
      <c r="H13" s="151">
        <f t="shared" si="0"/>
        <v>89048</v>
      </c>
    </row>
    <row r="14" spans="1:8" ht="28.5" customHeight="1" thickBot="1" x14ac:dyDescent="0.3">
      <c r="A14" s="123" t="s">
        <v>249</v>
      </c>
      <c r="B14" s="176">
        <f>SUM(B13:H13)</f>
        <v>12497987</v>
      </c>
      <c r="C14" s="177"/>
      <c r="D14" s="177"/>
      <c r="E14" s="177"/>
      <c r="F14" s="177"/>
      <c r="G14" s="177"/>
      <c r="H14" s="178"/>
    </row>
    <row r="15" spans="1:8" ht="15.75" thickBot="1" x14ac:dyDescent="0.3">
      <c r="A15" s="125"/>
      <c r="B15" s="125"/>
      <c r="C15" s="125"/>
      <c r="D15" s="126"/>
      <c r="E15" s="127"/>
      <c r="F15" s="128"/>
      <c r="G15" s="128"/>
      <c r="H15" s="99"/>
    </row>
    <row r="16" spans="1:8" ht="26.25" customHeight="1" thickBot="1" x14ac:dyDescent="0.3">
      <c r="A16" s="129" t="s">
        <v>213</v>
      </c>
      <c r="B16" s="180" t="s">
        <v>250</v>
      </c>
      <c r="C16" s="181"/>
      <c r="D16" s="181"/>
      <c r="E16" s="181"/>
      <c r="F16" s="181"/>
      <c r="G16" s="181"/>
      <c r="H16" s="182"/>
    </row>
    <row r="17" spans="1:8" ht="66.75" customHeight="1" thickBot="1" x14ac:dyDescent="0.3">
      <c r="A17" s="130" t="s">
        <v>214</v>
      </c>
      <c r="B17" s="139" t="s">
        <v>215</v>
      </c>
      <c r="C17" s="140" t="s">
        <v>216</v>
      </c>
      <c r="D17" s="140" t="s">
        <v>217</v>
      </c>
      <c r="E17" s="140" t="s">
        <v>218</v>
      </c>
      <c r="F17" s="140" t="s">
        <v>219</v>
      </c>
      <c r="G17" s="140" t="s">
        <v>234</v>
      </c>
      <c r="H17" s="141" t="s">
        <v>221</v>
      </c>
    </row>
    <row r="18" spans="1:8" ht="20.25" customHeight="1" x14ac:dyDescent="0.25">
      <c r="A18" s="105" t="s">
        <v>231</v>
      </c>
      <c r="B18" s="106"/>
      <c r="C18" s="107"/>
      <c r="D18" s="108"/>
      <c r="E18" s="109"/>
      <c r="F18" s="109"/>
      <c r="G18" s="110"/>
      <c r="H18" s="111"/>
    </row>
    <row r="19" spans="1:8" ht="21" customHeight="1" x14ac:dyDescent="0.25">
      <c r="A19" s="112" t="s">
        <v>223</v>
      </c>
      <c r="B19" s="113"/>
      <c r="C19" s="114"/>
      <c r="D19" s="114">
        <v>102753</v>
      </c>
      <c r="E19" s="114"/>
      <c r="F19" s="114"/>
      <c r="G19" s="115"/>
      <c r="H19" s="116"/>
    </row>
    <row r="20" spans="1:8" ht="28.5" customHeight="1" x14ac:dyDescent="0.25">
      <c r="A20" s="112" t="s">
        <v>224</v>
      </c>
      <c r="B20" s="113"/>
      <c r="C20" s="114">
        <v>651452</v>
      </c>
      <c r="D20" s="114"/>
      <c r="E20" s="114"/>
      <c r="F20" s="114"/>
      <c r="G20" s="115"/>
      <c r="H20" s="116"/>
    </row>
    <row r="21" spans="1:8" ht="17.25" customHeight="1" x14ac:dyDescent="0.25">
      <c r="A21" s="112" t="s">
        <v>225</v>
      </c>
      <c r="B21" s="113"/>
      <c r="C21" s="114"/>
      <c r="D21" s="114"/>
      <c r="E21" s="114"/>
      <c r="F21" s="114">
        <v>3200</v>
      </c>
      <c r="G21" s="115"/>
      <c r="H21" s="116"/>
    </row>
    <row r="22" spans="1:8" ht="18" customHeight="1" x14ac:dyDescent="0.25">
      <c r="A22" s="112" t="s">
        <v>226</v>
      </c>
      <c r="B22" s="113">
        <v>1758470</v>
      </c>
      <c r="C22" s="114"/>
      <c r="D22" s="114"/>
      <c r="E22" s="114"/>
      <c r="F22" s="114"/>
      <c r="G22" s="115"/>
      <c r="H22" s="116"/>
    </row>
    <row r="23" spans="1:8" ht="18" customHeight="1" x14ac:dyDescent="0.25">
      <c r="A23" s="112" t="s">
        <v>227</v>
      </c>
      <c r="B23" s="113"/>
      <c r="C23" s="114"/>
      <c r="D23" s="114"/>
      <c r="E23" s="114"/>
      <c r="F23" s="114"/>
      <c r="G23" s="115">
        <v>1795</v>
      </c>
      <c r="H23" s="116"/>
    </row>
    <row r="24" spans="1:8" x14ac:dyDescent="0.25">
      <c r="A24" s="117" t="s">
        <v>228</v>
      </c>
      <c r="B24" s="113">
        <v>10105281</v>
      </c>
      <c r="C24" s="114"/>
      <c r="D24" s="114"/>
      <c r="E24" s="114"/>
      <c r="F24" s="114"/>
      <c r="G24" s="115"/>
      <c r="H24" s="116"/>
    </row>
    <row r="25" spans="1:8" ht="18" customHeight="1" thickBot="1" x14ac:dyDescent="0.3">
      <c r="A25" s="118" t="s">
        <v>232</v>
      </c>
      <c r="B25" s="119"/>
      <c r="C25" s="120"/>
      <c r="D25" s="120"/>
      <c r="E25" s="120"/>
      <c r="F25" s="120"/>
      <c r="G25" s="121"/>
      <c r="H25" s="122">
        <v>112248</v>
      </c>
    </row>
    <row r="26" spans="1:8" ht="28.5" customHeight="1" thickBot="1" x14ac:dyDescent="0.3">
      <c r="A26" s="123" t="s">
        <v>230</v>
      </c>
      <c r="B26" s="124">
        <f>SUM(B18:B25)</f>
        <v>11863751</v>
      </c>
      <c r="C26" s="124">
        <f t="shared" ref="C26:H26" si="1">SUM(C18:C25)</f>
        <v>651452</v>
      </c>
      <c r="D26" s="124">
        <f t="shared" si="1"/>
        <v>102753</v>
      </c>
      <c r="E26" s="124">
        <f t="shared" si="1"/>
        <v>0</v>
      </c>
      <c r="F26" s="124">
        <f t="shared" si="1"/>
        <v>3200</v>
      </c>
      <c r="G26" s="124">
        <f t="shared" si="1"/>
        <v>1795</v>
      </c>
      <c r="H26" s="151">
        <f t="shared" si="1"/>
        <v>112248</v>
      </c>
    </row>
    <row r="27" spans="1:8" ht="28.5" customHeight="1" thickBot="1" x14ac:dyDescent="0.3">
      <c r="A27" s="123" t="s">
        <v>251</v>
      </c>
      <c r="B27" s="176">
        <f>SUM(B26:H26)</f>
        <v>12735199</v>
      </c>
      <c r="C27" s="177"/>
      <c r="D27" s="177"/>
      <c r="E27" s="177"/>
      <c r="F27" s="177"/>
      <c r="G27" s="177"/>
      <c r="H27" s="178"/>
    </row>
    <row r="28" spans="1:8" ht="15.75" thickBot="1" x14ac:dyDescent="0.3">
      <c r="A28" s="131"/>
      <c r="B28" s="131"/>
      <c r="C28" s="131"/>
      <c r="D28" s="132"/>
      <c r="E28" s="133"/>
      <c r="F28" s="128"/>
      <c r="G28" s="128"/>
      <c r="H28" s="128"/>
    </row>
    <row r="29" spans="1:8" ht="26.25" customHeight="1" thickBot="1" x14ac:dyDescent="0.3">
      <c r="A29" s="129" t="s">
        <v>213</v>
      </c>
      <c r="B29" s="180" t="s">
        <v>252</v>
      </c>
      <c r="C29" s="181"/>
      <c r="D29" s="181"/>
      <c r="E29" s="181"/>
      <c r="F29" s="181"/>
      <c r="G29" s="181"/>
      <c r="H29" s="182"/>
    </row>
    <row r="30" spans="1:8" ht="66.75" customHeight="1" thickBot="1" x14ac:dyDescent="0.3">
      <c r="A30" s="130" t="s">
        <v>214</v>
      </c>
      <c r="B30" s="102" t="s">
        <v>215</v>
      </c>
      <c r="C30" s="103" t="s">
        <v>216</v>
      </c>
      <c r="D30" s="103" t="s">
        <v>217</v>
      </c>
      <c r="E30" s="103" t="s">
        <v>218</v>
      </c>
      <c r="F30" s="103" t="s">
        <v>219</v>
      </c>
      <c r="G30" s="103" t="s">
        <v>220</v>
      </c>
      <c r="H30" s="104" t="s">
        <v>221</v>
      </c>
    </row>
    <row r="31" spans="1:8" x14ac:dyDescent="0.25">
      <c r="A31" s="105" t="s">
        <v>231</v>
      </c>
      <c r="B31" s="106"/>
      <c r="C31" s="107"/>
      <c r="D31" s="108"/>
      <c r="E31" s="109"/>
      <c r="F31" s="109"/>
      <c r="G31" s="110"/>
      <c r="H31" s="111"/>
    </row>
    <row r="32" spans="1:8" ht="21.75" customHeight="1" x14ac:dyDescent="0.25">
      <c r="A32" s="112" t="s">
        <v>223</v>
      </c>
      <c r="B32" s="113"/>
      <c r="C32" s="114"/>
      <c r="D32" s="114">
        <v>103247</v>
      </c>
      <c r="E32" s="114"/>
      <c r="F32" s="114"/>
      <c r="G32" s="115"/>
      <c r="H32" s="116"/>
    </row>
    <row r="33" spans="1:8" ht="31.5" customHeight="1" x14ac:dyDescent="0.25">
      <c r="A33" s="112" t="s">
        <v>224</v>
      </c>
      <c r="B33" s="113"/>
      <c r="C33" s="114">
        <v>657453</v>
      </c>
      <c r="D33" s="114"/>
      <c r="E33" s="114"/>
      <c r="F33" s="114"/>
      <c r="G33" s="115"/>
      <c r="H33" s="116"/>
    </row>
    <row r="34" spans="1:8" ht="17.25" customHeight="1" x14ac:dyDescent="0.25">
      <c r="A34" s="112" t="s">
        <v>225</v>
      </c>
      <c r="B34" s="113"/>
      <c r="C34" s="114"/>
      <c r="D34" s="114"/>
      <c r="E34" s="114"/>
      <c r="F34" s="114">
        <v>3200</v>
      </c>
      <c r="G34" s="115"/>
      <c r="H34" s="116"/>
    </row>
    <row r="35" spans="1:8" ht="18" customHeight="1" x14ac:dyDescent="0.25">
      <c r="A35" s="112" t="s">
        <v>226</v>
      </c>
      <c r="B35" s="113">
        <v>1783791</v>
      </c>
      <c r="C35" s="114"/>
      <c r="D35" s="114"/>
      <c r="E35" s="114"/>
      <c r="F35" s="114"/>
      <c r="G35" s="115"/>
      <c r="H35" s="116"/>
    </row>
    <row r="36" spans="1:8" ht="18" customHeight="1" x14ac:dyDescent="0.25">
      <c r="A36" s="112" t="s">
        <v>227</v>
      </c>
      <c r="B36" s="113"/>
      <c r="C36" s="114"/>
      <c r="D36" s="114"/>
      <c r="E36" s="114"/>
      <c r="F36" s="114"/>
      <c r="G36" s="115">
        <v>1821</v>
      </c>
      <c r="H36" s="116"/>
    </row>
    <row r="37" spans="1:8" x14ac:dyDescent="0.25">
      <c r="A37" s="117" t="s">
        <v>228</v>
      </c>
      <c r="B37" s="113">
        <v>10308033</v>
      </c>
      <c r="C37" s="114"/>
      <c r="D37" s="114"/>
      <c r="E37" s="114"/>
      <c r="F37" s="114"/>
      <c r="G37" s="115"/>
      <c r="H37" s="116"/>
    </row>
    <row r="38" spans="1:8" ht="20.25" customHeight="1" thickBot="1" x14ac:dyDescent="0.3">
      <c r="A38" s="134" t="s">
        <v>229</v>
      </c>
      <c r="B38" s="113"/>
      <c r="C38" s="114"/>
      <c r="D38" s="114"/>
      <c r="E38" s="114"/>
      <c r="F38" s="114"/>
      <c r="G38" s="115"/>
      <c r="H38" s="116">
        <v>118854</v>
      </c>
    </row>
    <row r="39" spans="1:8" ht="27" thickBot="1" x14ac:dyDescent="0.3">
      <c r="A39" s="123" t="s">
        <v>230</v>
      </c>
      <c r="B39" s="124">
        <f>SUM(B31:B38)</f>
        <v>12091824</v>
      </c>
      <c r="C39" s="124">
        <f t="shared" ref="C39:H39" si="2">SUM(C31:C38)</f>
        <v>657453</v>
      </c>
      <c r="D39" s="124">
        <f t="shared" si="2"/>
        <v>103247</v>
      </c>
      <c r="E39" s="124">
        <f t="shared" si="2"/>
        <v>0</v>
      </c>
      <c r="F39" s="124">
        <f t="shared" si="2"/>
        <v>3200</v>
      </c>
      <c r="G39" s="124">
        <f t="shared" si="2"/>
        <v>1821</v>
      </c>
      <c r="H39" s="151">
        <f t="shared" si="2"/>
        <v>118854</v>
      </c>
    </row>
    <row r="40" spans="1:8" ht="27.75" customHeight="1" thickBot="1" x14ac:dyDescent="0.3">
      <c r="A40" s="123" t="s">
        <v>253</v>
      </c>
      <c r="B40" s="176">
        <f>SUM(B39:H39)</f>
        <v>12976399</v>
      </c>
      <c r="C40" s="177"/>
      <c r="D40" s="177"/>
      <c r="E40" s="177"/>
      <c r="F40" s="177"/>
      <c r="G40" s="177"/>
      <c r="H40" s="178"/>
    </row>
  </sheetData>
  <mergeCells count="7">
    <mergeCell ref="B40:H40"/>
    <mergeCell ref="A1:H1"/>
    <mergeCell ref="B3:H3"/>
    <mergeCell ref="B14:H14"/>
    <mergeCell ref="B16:H16"/>
    <mergeCell ref="B27:H27"/>
    <mergeCell ref="B29:H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zoomScale="70" zoomScaleNormal="70" workbookViewId="0">
      <selection activeCell="M16" sqref="M16"/>
    </sheetView>
  </sheetViews>
  <sheetFormatPr defaultRowHeight="15" x14ac:dyDescent="0.25"/>
  <cols>
    <col min="3" max="3" width="66.5703125" customWidth="1"/>
    <col min="4" max="4" width="21.28515625" customWidth="1"/>
    <col min="5" max="5" width="17.42578125" customWidth="1"/>
    <col min="6" max="6" width="15.140625" customWidth="1"/>
    <col min="7" max="7" width="18.7109375" customWidth="1"/>
    <col min="8" max="8" width="17.5703125" customWidth="1"/>
    <col min="9" max="9" width="15.28515625" customWidth="1"/>
    <col min="10" max="10" width="16.28515625" customWidth="1"/>
    <col min="11" max="11" width="16.7109375" customWidth="1"/>
    <col min="12" max="17" width="9.140625" customWidth="1"/>
  </cols>
  <sheetData>
    <row r="1" spans="1:11" ht="15.75" x14ac:dyDescent="0.25">
      <c r="A1" s="1"/>
      <c r="B1" s="2"/>
      <c r="C1" s="2"/>
      <c r="D1" s="2"/>
      <c r="E1" s="2"/>
      <c r="F1" s="2"/>
      <c r="G1" s="2"/>
      <c r="H1" s="2"/>
      <c r="I1" s="2"/>
      <c r="J1" s="183"/>
      <c r="K1" s="183"/>
    </row>
    <row r="2" spans="1:11" ht="20.25" x14ac:dyDescent="0.2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6.5" thickBot="1" x14ac:dyDescent="0.3">
      <c r="A3" s="3" t="s">
        <v>1</v>
      </c>
      <c r="B3" s="4"/>
      <c r="C3" s="4"/>
      <c r="D3" s="5"/>
      <c r="E3" s="5"/>
      <c r="F3" s="6"/>
      <c r="G3" s="6"/>
      <c r="H3" s="6"/>
      <c r="I3" s="6"/>
      <c r="J3" s="7"/>
      <c r="K3" s="7"/>
    </row>
    <row r="4" spans="1:11" ht="16.5" thickBot="1" x14ac:dyDescent="0.3">
      <c r="A4" s="8" t="s">
        <v>2</v>
      </c>
      <c r="B4" s="9"/>
      <c r="C4" s="9"/>
      <c r="D4" s="10"/>
      <c r="E4" s="10"/>
      <c r="F4" s="6"/>
      <c r="G4" s="6"/>
      <c r="H4" s="6"/>
      <c r="I4" s="6"/>
      <c r="J4" s="7"/>
      <c r="K4" s="7"/>
    </row>
    <row r="5" spans="1:11" ht="16.5" thickBot="1" x14ac:dyDescent="0.3">
      <c r="A5" s="8" t="s">
        <v>3</v>
      </c>
      <c r="B5" s="9"/>
      <c r="C5" s="9"/>
      <c r="D5" s="10"/>
      <c r="E5" s="10"/>
      <c r="F5" s="6"/>
      <c r="G5" s="6"/>
      <c r="H5" s="6"/>
      <c r="I5" s="6"/>
      <c r="J5" s="7"/>
      <c r="K5" s="7"/>
    </row>
    <row r="6" spans="1:11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 x14ac:dyDescent="0.25">
      <c r="A7" s="185" t="s">
        <v>4</v>
      </c>
      <c r="B7" s="187" t="s">
        <v>5</v>
      </c>
      <c r="C7" s="189" t="s">
        <v>6</v>
      </c>
      <c r="D7" s="190" t="s">
        <v>7</v>
      </c>
      <c r="E7" s="190" t="s">
        <v>235</v>
      </c>
      <c r="F7" s="192" t="s">
        <v>236</v>
      </c>
      <c r="G7" s="192" t="s">
        <v>237</v>
      </c>
      <c r="H7" s="192" t="s">
        <v>238</v>
      </c>
      <c r="I7" s="192" t="s">
        <v>8</v>
      </c>
      <c r="J7" s="190" t="s">
        <v>9</v>
      </c>
      <c r="K7" s="190" t="s">
        <v>10</v>
      </c>
    </row>
    <row r="8" spans="1:11" ht="109.5" customHeight="1" thickBot="1" x14ac:dyDescent="0.3">
      <c r="A8" s="186"/>
      <c r="B8" s="188"/>
      <c r="C8" s="188"/>
      <c r="D8" s="191"/>
      <c r="E8" s="191"/>
      <c r="F8" s="193"/>
      <c r="G8" s="193"/>
      <c r="H8" s="193"/>
      <c r="I8" s="193"/>
      <c r="J8" s="191"/>
      <c r="K8" s="191"/>
    </row>
    <row r="9" spans="1:11" ht="17.25" thickTop="1" thickBot="1" x14ac:dyDescent="0.3">
      <c r="A9" s="11"/>
      <c r="B9" s="12"/>
      <c r="C9" s="13"/>
      <c r="D9" s="12"/>
      <c r="E9" s="14"/>
      <c r="F9" s="16"/>
      <c r="G9" s="16"/>
      <c r="H9" s="16"/>
      <c r="I9" s="16"/>
      <c r="J9" s="15"/>
      <c r="K9" s="17"/>
    </row>
    <row r="10" spans="1:11" ht="17.25" thickTop="1" thickBot="1" x14ac:dyDescent="0.3">
      <c r="A10" s="18">
        <v>1</v>
      </c>
      <c r="B10" s="19">
        <v>2</v>
      </c>
      <c r="C10" s="20">
        <v>3</v>
      </c>
      <c r="D10" s="19" t="s">
        <v>242</v>
      </c>
      <c r="E10" s="19">
        <v>5</v>
      </c>
      <c r="F10" s="21">
        <v>6</v>
      </c>
      <c r="G10" s="21">
        <v>7</v>
      </c>
      <c r="H10" s="21">
        <v>8</v>
      </c>
      <c r="I10" s="21">
        <v>9</v>
      </c>
      <c r="J10" s="19">
        <v>10</v>
      </c>
      <c r="K10" s="22">
        <v>11</v>
      </c>
    </row>
    <row r="11" spans="1:11" ht="16.5" thickTop="1" x14ac:dyDescent="0.25">
      <c r="A11" s="196" t="s">
        <v>11</v>
      </c>
      <c r="B11" s="197"/>
      <c r="C11" s="198"/>
      <c r="D11" s="23">
        <f>SUM(E11:I11)</f>
        <v>12497987.160000002</v>
      </c>
      <c r="E11" s="23">
        <f>E12</f>
        <v>1728365.36</v>
      </c>
      <c r="F11" s="23">
        <f t="shared" ref="F11:K11" si="0">F12</f>
        <v>10084716.280000001</v>
      </c>
      <c r="G11" s="23">
        <f t="shared" si="0"/>
        <v>102259.54999999999</v>
      </c>
      <c r="H11" s="23">
        <f t="shared" si="0"/>
        <v>563376.67000000004</v>
      </c>
      <c r="I11" s="23">
        <f t="shared" si="0"/>
        <v>19269.3</v>
      </c>
      <c r="J11" s="23">
        <f t="shared" si="0"/>
        <v>12735199.540000001</v>
      </c>
      <c r="K11" s="147">
        <f t="shared" si="0"/>
        <v>12976399.25</v>
      </c>
    </row>
    <row r="12" spans="1:11" ht="15.75" x14ac:dyDescent="0.25">
      <c r="A12" s="199" t="s">
        <v>12</v>
      </c>
      <c r="B12" s="200"/>
      <c r="C12" s="200"/>
      <c r="D12" s="23">
        <f>D13+E65</f>
        <v>11974477.870000003</v>
      </c>
      <c r="E12" s="23">
        <f>E13+E82</f>
        <v>1728365.36</v>
      </c>
      <c r="F12" s="23">
        <f t="shared" ref="F12:I12" si="1">F13+G65</f>
        <v>10084716.280000001</v>
      </c>
      <c r="G12" s="23">
        <f>G13+G82</f>
        <v>102259.54999999999</v>
      </c>
      <c r="H12" s="23">
        <f>H13+H82</f>
        <v>563376.67000000004</v>
      </c>
      <c r="I12" s="23">
        <f t="shared" si="1"/>
        <v>19269.3</v>
      </c>
      <c r="J12" s="23">
        <f>J13+J82</f>
        <v>12735199.540000001</v>
      </c>
      <c r="K12" s="147">
        <f>K13+K82</f>
        <v>12976399.25</v>
      </c>
    </row>
    <row r="13" spans="1:11" ht="30" customHeight="1" x14ac:dyDescent="0.25">
      <c r="A13" s="204" t="s">
        <v>244</v>
      </c>
      <c r="B13" s="205"/>
      <c r="C13" s="206"/>
      <c r="D13" s="23">
        <f>D14+D61</f>
        <v>11974477.870000003</v>
      </c>
      <c r="E13" s="23">
        <f t="shared" ref="E13:I13" si="2">E14+E61</f>
        <v>1207306.07</v>
      </c>
      <c r="F13" s="23">
        <f t="shared" si="2"/>
        <v>10084716.280000001</v>
      </c>
      <c r="G13" s="23">
        <f t="shared" si="2"/>
        <v>100859.54999999999</v>
      </c>
      <c r="H13" s="23">
        <f t="shared" si="2"/>
        <v>562326.67000000004</v>
      </c>
      <c r="I13" s="23">
        <f t="shared" si="2"/>
        <v>19269.3</v>
      </c>
      <c r="J13" s="23">
        <f>J14+J61</f>
        <v>12208047.040000001</v>
      </c>
      <c r="K13" s="147">
        <f>K14+K61</f>
        <v>12442598.15</v>
      </c>
    </row>
    <row r="14" spans="1:11" ht="32.25" customHeight="1" x14ac:dyDescent="0.25">
      <c r="A14" s="201" t="s">
        <v>13</v>
      </c>
      <c r="B14" s="202"/>
      <c r="C14" s="202"/>
      <c r="D14" s="23">
        <f>SUM(E14:I14)</f>
        <v>11866106.550000003</v>
      </c>
      <c r="E14" s="24">
        <f t="shared" ref="E14:K14" si="3">E15</f>
        <v>1156215.71</v>
      </c>
      <c r="F14" s="24">
        <f>F15</f>
        <v>10080262.280000001</v>
      </c>
      <c r="G14" s="24">
        <f t="shared" si="3"/>
        <v>81392.56</v>
      </c>
      <c r="H14" s="24">
        <f t="shared" si="3"/>
        <v>548236</v>
      </c>
      <c r="I14" s="24">
        <f t="shared" si="3"/>
        <v>0</v>
      </c>
      <c r="J14" s="24">
        <f t="shared" si="3"/>
        <v>12106962.540000001</v>
      </c>
      <c r="K14" s="25">
        <f t="shared" si="3"/>
        <v>12309002.970000001</v>
      </c>
    </row>
    <row r="15" spans="1:11" ht="15.75" x14ac:dyDescent="0.25">
      <c r="A15" s="26"/>
      <c r="B15" s="27" t="s">
        <v>14</v>
      </c>
      <c r="C15" s="28" t="s">
        <v>15</v>
      </c>
      <c r="D15" s="23">
        <f>SUM(E15:I15)</f>
        <v>11866106.550000003</v>
      </c>
      <c r="E15" s="24">
        <f t="shared" ref="E15:I15" si="4">E23+E55</f>
        <v>1156215.71</v>
      </c>
      <c r="F15" s="24">
        <f>F16+F23+F55</f>
        <v>10080262.280000001</v>
      </c>
      <c r="G15" s="24">
        <f t="shared" si="4"/>
        <v>81392.56</v>
      </c>
      <c r="H15" s="24">
        <f>H16+H23+H55</f>
        <v>548236</v>
      </c>
      <c r="I15" s="24">
        <f t="shared" si="4"/>
        <v>0</v>
      </c>
      <c r="J15" s="24">
        <f>J16+J23+J55</f>
        <v>12106962.540000001</v>
      </c>
      <c r="K15" s="25">
        <f>K16+K23+K55</f>
        <v>12309002.970000001</v>
      </c>
    </row>
    <row r="16" spans="1:11" ht="15.75" x14ac:dyDescent="0.25">
      <c r="A16" s="26"/>
      <c r="B16" s="27" t="s">
        <v>163</v>
      </c>
      <c r="C16" s="28" t="s">
        <v>164</v>
      </c>
      <c r="D16" s="23">
        <f t="shared" ref="D16:D77" si="5">SUM(E16:I16)</f>
        <v>10093438.33</v>
      </c>
      <c r="E16" s="24"/>
      <c r="F16" s="24">
        <f>F17+F19+F21</f>
        <v>9995668.0500000007</v>
      </c>
      <c r="G16" s="24"/>
      <c r="H16" s="24">
        <f t="shared" ref="H16" si="6">H17+H19+H21</f>
        <v>97770.28</v>
      </c>
      <c r="I16" s="24"/>
      <c r="J16" s="24">
        <v>10295306</v>
      </c>
      <c r="K16" s="25">
        <v>10501215</v>
      </c>
    </row>
    <row r="17" spans="1:11" ht="15.75" x14ac:dyDescent="0.25">
      <c r="A17" s="26"/>
      <c r="B17" s="27" t="s">
        <v>165</v>
      </c>
      <c r="C17" s="28" t="s">
        <v>239</v>
      </c>
      <c r="D17" s="23">
        <f t="shared" si="5"/>
        <v>8387128.1899999995</v>
      </c>
      <c r="E17" s="24"/>
      <c r="F17" s="24">
        <f>F18</f>
        <v>8306889.6299999999</v>
      </c>
      <c r="G17" s="24"/>
      <c r="H17" s="24">
        <f>H18</f>
        <v>80238.559999999998</v>
      </c>
      <c r="I17" s="24"/>
      <c r="J17" s="24"/>
      <c r="K17" s="25"/>
    </row>
    <row r="18" spans="1:11" s="146" customFormat="1" ht="15.75" x14ac:dyDescent="0.25">
      <c r="A18" s="26"/>
      <c r="B18" s="144" t="s">
        <v>166</v>
      </c>
      <c r="C18" s="34" t="s">
        <v>167</v>
      </c>
      <c r="D18" s="23">
        <f t="shared" si="5"/>
        <v>8387128.1899999995</v>
      </c>
      <c r="E18" s="145"/>
      <c r="F18" s="145">
        <v>8306889.6299999999</v>
      </c>
      <c r="G18" s="145"/>
      <c r="H18" s="145">
        <v>80238.559999999998</v>
      </c>
      <c r="I18" s="145"/>
      <c r="J18" s="145"/>
      <c r="K18" s="148"/>
    </row>
    <row r="19" spans="1:11" ht="15.75" x14ac:dyDescent="0.25">
      <c r="A19" s="26"/>
      <c r="B19" s="27" t="s">
        <v>168</v>
      </c>
      <c r="C19" s="28" t="s">
        <v>169</v>
      </c>
      <c r="D19" s="23">
        <f t="shared" si="5"/>
        <v>323723.77</v>
      </c>
      <c r="E19" s="24"/>
      <c r="F19" s="24">
        <f>F20</f>
        <v>318141.63</v>
      </c>
      <c r="G19" s="24"/>
      <c r="H19" s="24">
        <f>H20</f>
        <v>5582.14</v>
      </c>
      <c r="I19" s="24"/>
      <c r="J19" s="24"/>
      <c r="K19" s="25"/>
    </row>
    <row r="20" spans="1:11" s="146" customFormat="1" ht="15.75" x14ac:dyDescent="0.25">
      <c r="A20" s="26"/>
      <c r="B20" s="144" t="s">
        <v>170</v>
      </c>
      <c r="C20" s="34" t="s">
        <v>171</v>
      </c>
      <c r="D20" s="23">
        <f t="shared" si="5"/>
        <v>323723.77</v>
      </c>
      <c r="E20" s="145"/>
      <c r="F20" s="145">
        <v>318141.63</v>
      </c>
      <c r="G20" s="145"/>
      <c r="H20" s="145">
        <v>5582.14</v>
      </c>
      <c r="I20" s="145"/>
      <c r="J20" s="145"/>
      <c r="K20" s="148"/>
    </row>
    <row r="21" spans="1:11" s="143" customFormat="1" ht="15.75" x14ac:dyDescent="0.25">
      <c r="A21" s="142"/>
      <c r="B21" s="27" t="s">
        <v>172</v>
      </c>
      <c r="C21" s="28" t="s">
        <v>240</v>
      </c>
      <c r="D21" s="23">
        <f t="shared" si="5"/>
        <v>1382586.37</v>
      </c>
      <c r="E21" s="24"/>
      <c r="F21" s="24">
        <f>F22</f>
        <v>1370636.79</v>
      </c>
      <c r="G21" s="24"/>
      <c r="H21" s="24">
        <f>H22</f>
        <v>11949.58</v>
      </c>
      <c r="I21" s="24"/>
      <c r="J21" s="24"/>
      <c r="K21" s="25"/>
    </row>
    <row r="22" spans="1:11" s="146" customFormat="1" ht="15.75" x14ac:dyDescent="0.25">
      <c r="A22" s="26"/>
      <c r="B22" s="144" t="s">
        <v>173</v>
      </c>
      <c r="C22" s="34" t="s">
        <v>241</v>
      </c>
      <c r="D22" s="23">
        <f>SUM(E22:I22)</f>
        <v>1382586.37</v>
      </c>
      <c r="E22" s="145"/>
      <c r="F22" s="145">
        <v>1370636.79</v>
      </c>
      <c r="G22" s="145"/>
      <c r="H22" s="145">
        <v>11949.58</v>
      </c>
      <c r="I22" s="145"/>
      <c r="J22" s="145"/>
      <c r="K22" s="148"/>
    </row>
    <row r="23" spans="1:11" ht="15.75" x14ac:dyDescent="0.25">
      <c r="A23" s="29"/>
      <c r="B23" s="30" t="s">
        <v>16</v>
      </c>
      <c r="C23" s="28" t="s">
        <v>17</v>
      </c>
      <c r="D23" s="23">
        <f t="shared" si="5"/>
        <v>1734492.4300000002</v>
      </c>
      <c r="E23" s="31">
        <f t="shared" ref="E23:I23" si="7">E24+E29+E36+E48+E46</f>
        <v>1127362.08</v>
      </c>
      <c r="F23" s="31">
        <f t="shared" si="7"/>
        <v>84594.229999999981</v>
      </c>
      <c r="G23" s="31">
        <f t="shared" si="7"/>
        <v>81392.56</v>
      </c>
      <c r="H23" s="31">
        <f t="shared" si="7"/>
        <v>441143.55999999994</v>
      </c>
      <c r="I23" s="31">
        <f t="shared" si="7"/>
        <v>0</v>
      </c>
      <c r="J23" s="31">
        <v>1776923.39</v>
      </c>
      <c r="K23" s="32">
        <v>1773497.07</v>
      </c>
    </row>
    <row r="24" spans="1:11" ht="15.75" x14ac:dyDescent="0.25">
      <c r="A24" s="29"/>
      <c r="B24" s="30" t="s">
        <v>18</v>
      </c>
      <c r="C24" s="28" t="s">
        <v>19</v>
      </c>
      <c r="D24" s="23">
        <f t="shared" si="5"/>
        <v>362854.5</v>
      </c>
      <c r="E24" s="31">
        <f t="shared" ref="E24:I24" si="8">SUM(E25:E28)</f>
        <v>261849.60000000001</v>
      </c>
      <c r="F24" s="31">
        <f t="shared" si="8"/>
        <v>46052.1</v>
      </c>
      <c r="G24" s="31">
        <f t="shared" si="8"/>
        <v>4922</v>
      </c>
      <c r="H24" s="31">
        <f t="shared" si="8"/>
        <v>50030.8</v>
      </c>
      <c r="I24" s="31">
        <f t="shared" si="8"/>
        <v>0</v>
      </c>
      <c r="J24" s="31"/>
      <c r="K24" s="32"/>
    </row>
    <row r="25" spans="1:11" ht="15.75" x14ac:dyDescent="0.25">
      <c r="A25" s="29" t="s">
        <v>20</v>
      </c>
      <c r="B25" s="33" t="s">
        <v>21</v>
      </c>
      <c r="C25" s="34" t="s">
        <v>22</v>
      </c>
      <c r="D25" s="23">
        <f t="shared" si="5"/>
        <v>98914.38</v>
      </c>
      <c r="E25" s="35">
        <v>6595.48</v>
      </c>
      <c r="F25" s="35">
        <v>46052.1</v>
      </c>
      <c r="G25" s="35">
        <v>4922</v>
      </c>
      <c r="H25" s="35">
        <v>41344.800000000003</v>
      </c>
      <c r="I25" s="35"/>
      <c r="J25" s="35"/>
      <c r="K25" s="36"/>
    </row>
    <row r="26" spans="1:11" ht="15.75" x14ac:dyDescent="0.25">
      <c r="A26" s="29" t="s">
        <v>23</v>
      </c>
      <c r="B26" s="33" t="s">
        <v>24</v>
      </c>
      <c r="C26" s="37" t="s">
        <v>25</v>
      </c>
      <c r="D26" s="23">
        <f t="shared" si="5"/>
        <v>249383.12</v>
      </c>
      <c r="E26" s="35">
        <v>245903.12</v>
      </c>
      <c r="F26" s="35"/>
      <c r="G26" s="35"/>
      <c r="H26" s="35">
        <v>3480</v>
      </c>
      <c r="I26" s="35"/>
      <c r="J26" s="35"/>
      <c r="K26" s="36"/>
    </row>
    <row r="27" spans="1:11" ht="15.75" x14ac:dyDescent="0.25">
      <c r="A27" s="29" t="s">
        <v>14</v>
      </c>
      <c r="B27" s="33" t="s">
        <v>26</v>
      </c>
      <c r="C27" s="34" t="s">
        <v>27</v>
      </c>
      <c r="D27" s="23">
        <f t="shared" si="5"/>
        <v>13361</v>
      </c>
      <c r="E27" s="35">
        <v>9351</v>
      </c>
      <c r="F27" s="35"/>
      <c r="G27" s="35"/>
      <c r="H27" s="35">
        <v>4010</v>
      </c>
      <c r="I27" s="35"/>
      <c r="J27" s="35"/>
      <c r="K27" s="36"/>
    </row>
    <row r="28" spans="1:11" ht="15.75" x14ac:dyDescent="0.25">
      <c r="A28" s="29"/>
      <c r="B28" s="33" t="s">
        <v>28</v>
      </c>
      <c r="C28" s="34" t="s">
        <v>29</v>
      </c>
      <c r="D28" s="23">
        <f t="shared" si="5"/>
        <v>1196</v>
      </c>
      <c r="E28" s="35"/>
      <c r="F28" s="35"/>
      <c r="G28" s="35"/>
      <c r="H28" s="35">
        <v>1196</v>
      </c>
      <c r="I28" s="35"/>
      <c r="J28" s="35"/>
      <c r="K28" s="36"/>
    </row>
    <row r="29" spans="1:11" ht="15.75" x14ac:dyDescent="0.25">
      <c r="A29" s="29"/>
      <c r="B29" s="30" t="s">
        <v>30</v>
      </c>
      <c r="C29" s="28" t="s">
        <v>31</v>
      </c>
      <c r="D29" s="23">
        <f t="shared" si="5"/>
        <v>616820</v>
      </c>
      <c r="E29" s="31">
        <f t="shared" ref="E29:I29" si="9">SUM(E30:E35)</f>
        <v>539045.30000000005</v>
      </c>
      <c r="F29" s="31">
        <f t="shared" si="9"/>
        <v>0</v>
      </c>
      <c r="G29" s="31">
        <f t="shared" si="9"/>
        <v>39768.980000000003</v>
      </c>
      <c r="H29" s="31">
        <f t="shared" si="9"/>
        <v>38005.72</v>
      </c>
      <c r="I29" s="31">
        <f t="shared" si="9"/>
        <v>0</v>
      </c>
      <c r="J29" s="31"/>
      <c r="K29" s="32"/>
    </row>
    <row r="30" spans="1:11" ht="15.75" x14ac:dyDescent="0.25">
      <c r="A30" s="29" t="s">
        <v>32</v>
      </c>
      <c r="B30" s="33" t="s">
        <v>33</v>
      </c>
      <c r="C30" s="34" t="s">
        <v>34</v>
      </c>
      <c r="D30" s="23">
        <f t="shared" si="5"/>
        <v>92222.96</v>
      </c>
      <c r="E30" s="35">
        <v>47448.08</v>
      </c>
      <c r="F30" s="35"/>
      <c r="G30" s="35">
        <v>32755.360000000001</v>
      </c>
      <c r="H30" s="35">
        <v>12019.52</v>
      </c>
      <c r="I30" s="35"/>
      <c r="J30" s="35"/>
      <c r="K30" s="36"/>
    </row>
    <row r="31" spans="1:11" ht="15.75" x14ac:dyDescent="0.25">
      <c r="A31" s="29" t="s">
        <v>35</v>
      </c>
      <c r="B31" s="33" t="s">
        <v>36</v>
      </c>
      <c r="C31" s="34" t="s">
        <v>37</v>
      </c>
      <c r="D31" s="23">
        <f t="shared" si="5"/>
        <v>16072.5</v>
      </c>
      <c r="E31" s="35">
        <v>16072.5</v>
      </c>
      <c r="F31" s="35"/>
      <c r="G31" s="35"/>
      <c r="H31" s="35"/>
      <c r="I31" s="35"/>
      <c r="J31" s="35"/>
      <c r="K31" s="36"/>
    </row>
    <row r="32" spans="1:11" ht="15.75" x14ac:dyDescent="0.25">
      <c r="A32" s="29" t="s">
        <v>38</v>
      </c>
      <c r="B32" s="33" t="s">
        <v>39</v>
      </c>
      <c r="C32" s="34" t="s">
        <v>40</v>
      </c>
      <c r="D32" s="23">
        <f t="shared" si="5"/>
        <v>456564.72</v>
      </c>
      <c r="E32" s="35">
        <v>456564.72</v>
      </c>
      <c r="F32" s="35"/>
      <c r="G32" s="35"/>
      <c r="H32" s="35"/>
      <c r="I32" s="35"/>
      <c r="J32" s="35"/>
      <c r="K32" s="36"/>
    </row>
    <row r="33" spans="1:11" ht="15.75" x14ac:dyDescent="0.25">
      <c r="A33" s="29" t="s">
        <v>41</v>
      </c>
      <c r="B33" s="33" t="s">
        <v>42</v>
      </c>
      <c r="C33" s="34" t="s">
        <v>43</v>
      </c>
      <c r="D33" s="23">
        <f t="shared" si="5"/>
        <v>36128.270000000004</v>
      </c>
      <c r="E33" s="35">
        <v>14600</v>
      </c>
      <c r="F33" s="35"/>
      <c r="G33" s="35">
        <v>6685.25</v>
      </c>
      <c r="H33" s="35">
        <v>14843.02</v>
      </c>
      <c r="I33" s="35"/>
      <c r="J33" s="35"/>
      <c r="K33" s="36"/>
    </row>
    <row r="34" spans="1:11" ht="15.75" x14ac:dyDescent="0.25">
      <c r="A34" s="29" t="s">
        <v>44</v>
      </c>
      <c r="B34" s="33" t="s">
        <v>45</v>
      </c>
      <c r="C34" s="34" t="s">
        <v>46</v>
      </c>
      <c r="D34" s="23">
        <f t="shared" si="5"/>
        <v>11370.55</v>
      </c>
      <c r="E34" s="35">
        <v>4360</v>
      </c>
      <c r="F34" s="35"/>
      <c r="G34" s="35">
        <v>328.37</v>
      </c>
      <c r="H34" s="35">
        <v>6682.18</v>
      </c>
      <c r="I34" s="35"/>
      <c r="J34" s="35"/>
      <c r="K34" s="36"/>
    </row>
    <row r="35" spans="1:11" ht="15.75" x14ac:dyDescent="0.25">
      <c r="A35" s="29"/>
      <c r="B35" s="33" t="s">
        <v>47</v>
      </c>
      <c r="C35" s="34" t="s">
        <v>48</v>
      </c>
      <c r="D35" s="23">
        <f t="shared" si="5"/>
        <v>4461</v>
      </c>
      <c r="E35" s="35"/>
      <c r="F35" s="35"/>
      <c r="G35" s="35"/>
      <c r="H35" s="35">
        <v>4461</v>
      </c>
      <c r="I35" s="35"/>
      <c r="J35" s="35"/>
      <c r="K35" s="36"/>
    </row>
    <row r="36" spans="1:11" ht="15.75" x14ac:dyDescent="0.25">
      <c r="A36" s="29"/>
      <c r="B36" s="30" t="s">
        <v>49</v>
      </c>
      <c r="C36" s="28" t="s">
        <v>50</v>
      </c>
      <c r="D36" s="23">
        <f t="shared" si="5"/>
        <v>691107.21</v>
      </c>
      <c r="E36" s="31">
        <f t="shared" ref="E36:I36" si="10">SUM(E37:E45)</f>
        <v>303211.64</v>
      </c>
      <c r="F36" s="31">
        <f t="shared" si="10"/>
        <v>22746.199999999997</v>
      </c>
      <c r="G36" s="31">
        <f t="shared" si="10"/>
        <v>24286.300000000003</v>
      </c>
      <c r="H36" s="31">
        <f t="shared" si="10"/>
        <v>340863.06999999995</v>
      </c>
      <c r="I36" s="31">
        <f t="shared" si="10"/>
        <v>0</v>
      </c>
      <c r="J36" s="31"/>
      <c r="K36" s="32"/>
    </row>
    <row r="37" spans="1:11" ht="15.75" x14ac:dyDescent="0.25">
      <c r="A37" s="29" t="s">
        <v>51</v>
      </c>
      <c r="B37" s="33" t="s">
        <v>52</v>
      </c>
      <c r="C37" s="34" t="s">
        <v>53</v>
      </c>
      <c r="D37" s="23">
        <f t="shared" si="5"/>
        <v>46109.279999999992</v>
      </c>
      <c r="E37" s="35">
        <v>23773.69</v>
      </c>
      <c r="F37" s="35">
        <v>17216.71</v>
      </c>
      <c r="G37" s="35">
        <v>1476.6</v>
      </c>
      <c r="H37" s="35">
        <v>3642.28</v>
      </c>
      <c r="I37" s="35"/>
      <c r="J37" s="35"/>
      <c r="K37" s="36"/>
    </row>
    <row r="38" spans="1:11" ht="15.75" x14ac:dyDescent="0.25">
      <c r="A38" s="29" t="s">
        <v>54</v>
      </c>
      <c r="B38" s="33" t="s">
        <v>55</v>
      </c>
      <c r="C38" s="34" t="s">
        <v>56</v>
      </c>
      <c r="D38" s="23">
        <f t="shared" si="5"/>
        <v>100971.12999999999</v>
      </c>
      <c r="E38" s="35">
        <v>81815.929999999993</v>
      </c>
      <c r="F38" s="35"/>
      <c r="G38" s="35">
        <v>10787.8</v>
      </c>
      <c r="H38" s="35">
        <v>8367.4</v>
      </c>
      <c r="I38" s="35"/>
      <c r="J38" s="35"/>
      <c r="K38" s="36"/>
    </row>
    <row r="39" spans="1:11" ht="15.75" x14ac:dyDescent="0.25">
      <c r="A39" s="29" t="s">
        <v>57</v>
      </c>
      <c r="B39" s="33" t="s">
        <v>58</v>
      </c>
      <c r="C39" s="34" t="s">
        <v>59</v>
      </c>
      <c r="D39" s="23">
        <f t="shared" si="5"/>
        <v>20737.86</v>
      </c>
      <c r="E39" s="35">
        <v>1378.16</v>
      </c>
      <c r="F39" s="35"/>
      <c r="G39" s="35">
        <v>6562.5</v>
      </c>
      <c r="H39" s="35">
        <v>12797.2</v>
      </c>
      <c r="I39" s="35"/>
      <c r="J39" s="35"/>
      <c r="K39" s="36"/>
    </row>
    <row r="40" spans="1:11" ht="15.75" x14ac:dyDescent="0.25">
      <c r="A40" s="29" t="s">
        <v>60</v>
      </c>
      <c r="B40" s="33" t="s">
        <v>61</v>
      </c>
      <c r="C40" s="34" t="s">
        <v>62</v>
      </c>
      <c r="D40" s="23">
        <f t="shared" si="5"/>
        <v>107248</v>
      </c>
      <c r="E40" s="35">
        <v>107248</v>
      </c>
      <c r="F40" s="35"/>
      <c r="G40" s="35"/>
      <c r="H40" s="35"/>
      <c r="I40" s="35"/>
      <c r="J40" s="35"/>
      <c r="K40" s="36"/>
    </row>
    <row r="41" spans="1:11" ht="15.75" x14ac:dyDescent="0.25">
      <c r="A41" s="29" t="s">
        <v>63</v>
      </c>
      <c r="B41" s="33" t="s">
        <v>64</v>
      </c>
      <c r="C41" s="34" t="s">
        <v>65</v>
      </c>
      <c r="D41" s="23">
        <f t="shared" si="5"/>
        <v>36847.46</v>
      </c>
      <c r="E41" s="35">
        <v>34020.86</v>
      </c>
      <c r="F41" s="35"/>
      <c r="G41" s="35">
        <v>1350</v>
      </c>
      <c r="H41" s="35">
        <v>1476.6</v>
      </c>
      <c r="I41" s="35"/>
      <c r="J41" s="35"/>
      <c r="K41" s="36"/>
    </row>
    <row r="42" spans="1:11" ht="15.75" x14ac:dyDescent="0.25">
      <c r="A42" s="29" t="s">
        <v>66</v>
      </c>
      <c r="B42" s="33" t="s">
        <v>67</v>
      </c>
      <c r="C42" s="34" t="s">
        <v>68</v>
      </c>
      <c r="D42" s="23">
        <f t="shared" si="5"/>
        <v>18552.2</v>
      </c>
      <c r="E42" s="35">
        <v>18060</v>
      </c>
      <c r="F42" s="35"/>
      <c r="G42" s="35"/>
      <c r="H42" s="35">
        <v>492.2</v>
      </c>
      <c r="I42" s="35"/>
      <c r="J42" s="35"/>
      <c r="K42" s="36"/>
    </row>
    <row r="43" spans="1:11" ht="15.75" x14ac:dyDescent="0.25">
      <c r="A43" s="29" t="s">
        <v>69</v>
      </c>
      <c r="B43" s="33" t="s">
        <v>70</v>
      </c>
      <c r="C43" s="34" t="s">
        <v>71</v>
      </c>
      <c r="D43" s="23">
        <f t="shared" si="5"/>
        <v>315541.45999999996</v>
      </c>
      <c r="E43" s="35"/>
      <c r="F43" s="35">
        <v>5529.49</v>
      </c>
      <c r="G43" s="35"/>
      <c r="H43" s="35">
        <v>310011.96999999997</v>
      </c>
      <c r="I43" s="35"/>
      <c r="J43" s="35"/>
      <c r="K43" s="36"/>
    </row>
    <row r="44" spans="1:11" ht="15.75" x14ac:dyDescent="0.25">
      <c r="A44" s="29" t="s">
        <v>72</v>
      </c>
      <c r="B44" s="33" t="s">
        <v>73</v>
      </c>
      <c r="C44" s="34" t="s">
        <v>74</v>
      </c>
      <c r="D44" s="23">
        <f t="shared" si="5"/>
        <v>38071.199999999997</v>
      </c>
      <c r="E44" s="35">
        <v>34946.199999999997</v>
      </c>
      <c r="F44" s="35"/>
      <c r="G44" s="35">
        <v>3125</v>
      </c>
      <c r="H44" s="35"/>
      <c r="I44" s="35"/>
      <c r="J44" s="35"/>
      <c r="K44" s="36"/>
    </row>
    <row r="45" spans="1:11" ht="15.75" x14ac:dyDescent="0.25">
      <c r="A45" s="29" t="s">
        <v>75</v>
      </c>
      <c r="B45" s="33" t="s">
        <v>76</v>
      </c>
      <c r="C45" s="34" t="s">
        <v>77</v>
      </c>
      <c r="D45" s="23">
        <f t="shared" si="5"/>
        <v>7028.62</v>
      </c>
      <c r="E45" s="35">
        <v>1968.8</v>
      </c>
      <c r="F45" s="35"/>
      <c r="G45" s="35">
        <v>984.4</v>
      </c>
      <c r="H45" s="35">
        <v>4075.42</v>
      </c>
      <c r="I45" s="35"/>
      <c r="J45" s="35"/>
      <c r="K45" s="36"/>
    </row>
    <row r="46" spans="1:11" ht="15.75" x14ac:dyDescent="0.25">
      <c r="A46" s="29"/>
      <c r="B46" s="30" t="s">
        <v>78</v>
      </c>
      <c r="C46" s="28" t="s">
        <v>79</v>
      </c>
      <c r="D46" s="23">
        <f t="shared" si="5"/>
        <v>0</v>
      </c>
      <c r="E46" s="31">
        <f t="shared" ref="E46:I46" si="11">SUM(E47)</f>
        <v>0</v>
      </c>
      <c r="F46" s="31">
        <f t="shared" si="11"/>
        <v>0</v>
      </c>
      <c r="G46" s="31">
        <f t="shared" si="11"/>
        <v>0</v>
      </c>
      <c r="H46" s="31">
        <f t="shared" si="11"/>
        <v>0</v>
      </c>
      <c r="I46" s="31">
        <f t="shared" si="11"/>
        <v>0</v>
      </c>
      <c r="J46" s="31"/>
      <c r="K46" s="32"/>
    </row>
    <row r="47" spans="1:11" ht="15.75" x14ac:dyDescent="0.25">
      <c r="A47" s="29"/>
      <c r="B47" s="33" t="s">
        <v>80</v>
      </c>
      <c r="C47" s="37" t="s">
        <v>81</v>
      </c>
      <c r="D47" s="23">
        <f t="shared" si="5"/>
        <v>0</v>
      </c>
      <c r="E47" s="35"/>
      <c r="F47" s="35"/>
      <c r="G47" s="35"/>
      <c r="H47" s="35"/>
      <c r="I47" s="35"/>
      <c r="J47" s="35"/>
      <c r="K47" s="36"/>
    </row>
    <row r="48" spans="1:11" ht="15.75" x14ac:dyDescent="0.25">
      <c r="A48" s="29"/>
      <c r="B48" s="30" t="s">
        <v>82</v>
      </c>
      <c r="C48" s="28" t="s">
        <v>83</v>
      </c>
      <c r="D48" s="23">
        <f t="shared" si="5"/>
        <v>63710.720000000001</v>
      </c>
      <c r="E48" s="31">
        <f t="shared" ref="E48:I48" si="12">SUM(E49:E54)</f>
        <v>23255.54</v>
      </c>
      <c r="F48" s="31">
        <f t="shared" si="12"/>
        <v>15795.93</v>
      </c>
      <c r="G48" s="31">
        <f t="shared" si="12"/>
        <v>12415.28</v>
      </c>
      <c r="H48" s="31">
        <f t="shared" si="12"/>
        <v>12243.970000000001</v>
      </c>
      <c r="I48" s="31">
        <f t="shared" si="12"/>
        <v>0</v>
      </c>
      <c r="J48" s="31"/>
      <c r="K48" s="32"/>
    </row>
    <row r="49" spans="1:11" ht="15.75" x14ac:dyDescent="0.25">
      <c r="A49" s="29"/>
      <c r="B49" s="33">
        <v>3291</v>
      </c>
      <c r="C49" s="37" t="s">
        <v>84</v>
      </c>
      <c r="D49" s="23">
        <f t="shared" si="5"/>
        <v>0</v>
      </c>
      <c r="E49" s="35"/>
      <c r="F49" s="35"/>
      <c r="G49" s="35"/>
      <c r="H49" s="35"/>
      <c r="I49" s="35"/>
      <c r="J49" s="35"/>
      <c r="K49" s="36"/>
    </row>
    <row r="50" spans="1:11" ht="15.75" x14ac:dyDescent="0.25">
      <c r="A50" s="29" t="s">
        <v>85</v>
      </c>
      <c r="B50" s="33" t="s">
        <v>86</v>
      </c>
      <c r="C50" s="37" t="s">
        <v>87</v>
      </c>
      <c r="D50" s="23">
        <f t="shared" si="5"/>
        <v>20919.419999999998</v>
      </c>
      <c r="E50" s="35">
        <v>9759.42</v>
      </c>
      <c r="F50" s="35"/>
      <c r="G50" s="35">
        <v>11160</v>
      </c>
      <c r="H50" s="35"/>
      <c r="I50" s="35"/>
      <c r="J50" s="35"/>
      <c r="K50" s="36"/>
    </row>
    <row r="51" spans="1:11" ht="15.75" x14ac:dyDescent="0.25">
      <c r="A51" s="29" t="s">
        <v>88</v>
      </c>
      <c r="B51" s="33" t="s">
        <v>89</v>
      </c>
      <c r="C51" s="37" t="s">
        <v>90</v>
      </c>
      <c r="D51" s="23">
        <f t="shared" si="5"/>
        <v>7966.37</v>
      </c>
      <c r="E51" s="35">
        <v>1968.8</v>
      </c>
      <c r="F51" s="35">
        <v>3536.57</v>
      </c>
      <c r="G51" s="35"/>
      <c r="H51" s="35">
        <v>2461</v>
      </c>
      <c r="I51" s="35"/>
      <c r="J51" s="35"/>
      <c r="K51" s="36"/>
    </row>
    <row r="52" spans="1:11" ht="15.75" x14ac:dyDescent="0.25">
      <c r="A52" s="29" t="s">
        <v>91</v>
      </c>
      <c r="B52" s="33" t="s">
        <v>92</v>
      </c>
      <c r="C52" s="37" t="s">
        <v>93</v>
      </c>
      <c r="D52" s="23">
        <f t="shared" si="5"/>
        <v>344.54</v>
      </c>
      <c r="E52" s="35">
        <v>344.54</v>
      </c>
      <c r="F52" s="35"/>
      <c r="G52" s="35"/>
      <c r="H52" s="35"/>
      <c r="I52" s="35"/>
      <c r="J52" s="35"/>
      <c r="K52" s="36"/>
    </row>
    <row r="53" spans="1:11" ht="15.75" x14ac:dyDescent="0.25">
      <c r="A53" s="29"/>
      <c r="B53" s="33" t="s">
        <v>94</v>
      </c>
      <c r="C53" s="37" t="s">
        <v>95</v>
      </c>
      <c r="D53" s="23">
        <f t="shared" si="5"/>
        <v>3150.08</v>
      </c>
      <c r="E53" s="35"/>
      <c r="F53" s="35"/>
      <c r="G53" s="35"/>
      <c r="H53" s="35">
        <v>3150.08</v>
      </c>
      <c r="I53" s="35"/>
      <c r="J53" s="35"/>
      <c r="K53" s="36"/>
    </row>
    <row r="54" spans="1:11" ht="15.75" x14ac:dyDescent="0.25">
      <c r="A54" s="29" t="s">
        <v>96</v>
      </c>
      <c r="B54" s="33" t="s">
        <v>97</v>
      </c>
      <c r="C54" s="37" t="s">
        <v>98</v>
      </c>
      <c r="D54" s="23">
        <f t="shared" si="5"/>
        <v>31330.309999999998</v>
      </c>
      <c r="E54" s="35">
        <v>11182.78</v>
      </c>
      <c r="F54" s="35">
        <v>12259.36</v>
      </c>
      <c r="G54" s="35">
        <v>1255.28</v>
      </c>
      <c r="H54" s="35">
        <v>6632.89</v>
      </c>
      <c r="I54" s="35"/>
      <c r="J54" s="35"/>
      <c r="K54" s="36"/>
    </row>
    <row r="55" spans="1:11" ht="15.75" x14ac:dyDescent="0.25">
      <c r="A55" s="29"/>
      <c r="B55" s="30" t="s">
        <v>99</v>
      </c>
      <c r="C55" s="38" t="s">
        <v>100</v>
      </c>
      <c r="D55" s="23">
        <f t="shared" si="5"/>
        <v>38175.79</v>
      </c>
      <c r="E55" s="31">
        <f t="shared" ref="E55:I55" si="13">SUM(E56)</f>
        <v>28853.63</v>
      </c>
      <c r="F55" s="31">
        <f t="shared" si="13"/>
        <v>0</v>
      </c>
      <c r="G55" s="31">
        <f t="shared" si="13"/>
        <v>0</v>
      </c>
      <c r="H55" s="31">
        <f t="shared" si="13"/>
        <v>9322.16</v>
      </c>
      <c r="I55" s="31">
        <f t="shared" si="13"/>
        <v>0</v>
      </c>
      <c r="J55" s="31">
        <v>34733.15</v>
      </c>
      <c r="K55" s="32">
        <v>34290.9</v>
      </c>
    </row>
    <row r="56" spans="1:11" ht="15.75" x14ac:dyDescent="0.25">
      <c r="A56" s="29"/>
      <c r="B56" s="30" t="s">
        <v>101</v>
      </c>
      <c r="C56" s="38" t="s">
        <v>102</v>
      </c>
      <c r="D56" s="23">
        <f t="shared" si="5"/>
        <v>38175.79</v>
      </c>
      <c r="E56" s="31">
        <f t="shared" ref="E56:I56" si="14">SUM(E57:E60)</f>
        <v>28853.63</v>
      </c>
      <c r="F56" s="31">
        <f t="shared" si="14"/>
        <v>0</v>
      </c>
      <c r="G56" s="31">
        <f t="shared" si="14"/>
        <v>0</v>
      </c>
      <c r="H56" s="31">
        <f t="shared" si="14"/>
        <v>9322.16</v>
      </c>
      <c r="I56" s="31">
        <f t="shared" si="14"/>
        <v>0</v>
      </c>
      <c r="J56" s="31"/>
      <c r="K56" s="32"/>
    </row>
    <row r="57" spans="1:11" ht="15.75" x14ac:dyDescent="0.25">
      <c r="A57" s="29" t="s">
        <v>103</v>
      </c>
      <c r="B57" s="33" t="s">
        <v>104</v>
      </c>
      <c r="C57" s="37" t="s">
        <v>105</v>
      </c>
      <c r="D57" s="23">
        <f t="shared" si="5"/>
        <v>16715.87</v>
      </c>
      <c r="E57" s="35">
        <v>7393.71</v>
      </c>
      <c r="F57" s="35"/>
      <c r="G57" s="35"/>
      <c r="H57" s="35">
        <v>9322.16</v>
      </c>
      <c r="I57" s="35"/>
      <c r="J57" s="35"/>
      <c r="K57" s="36"/>
    </row>
    <row r="58" spans="1:11" ht="15.75" x14ac:dyDescent="0.25">
      <c r="A58" s="29"/>
      <c r="B58" s="39" t="s">
        <v>106</v>
      </c>
      <c r="C58" s="40" t="s">
        <v>107</v>
      </c>
      <c r="D58" s="23">
        <f t="shared" si="5"/>
        <v>0</v>
      </c>
      <c r="E58" s="35"/>
      <c r="F58" s="35"/>
      <c r="G58" s="35"/>
      <c r="H58" s="35"/>
      <c r="I58" s="35"/>
      <c r="J58" s="35"/>
      <c r="K58" s="36"/>
    </row>
    <row r="59" spans="1:11" ht="15.75" x14ac:dyDescent="0.25">
      <c r="A59" s="29" t="s">
        <v>108</v>
      </c>
      <c r="B59" s="33" t="s">
        <v>109</v>
      </c>
      <c r="C59" s="37" t="s">
        <v>110</v>
      </c>
      <c r="D59" s="23">
        <f t="shared" si="5"/>
        <v>20475.52</v>
      </c>
      <c r="E59" s="35">
        <v>20475.52</v>
      </c>
      <c r="F59" s="35"/>
      <c r="G59" s="35"/>
      <c r="H59" s="35"/>
      <c r="I59" s="35"/>
      <c r="J59" s="35"/>
      <c r="K59" s="36"/>
    </row>
    <row r="60" spans="1:11" ht="15.75" x14ac:dyDescent="0.25">
      <c r="A60" s="29" t="s">
        <v>111</v>
      </c>
      <c r="B60" s="39" t="s">
        <v>112</v>
      </c>
      <c r="C60" s="40" t="s">
        <v>113</v>
      </c>
      <c r="D60" s="23">
        <f t="shared" si="5"/>
        <v>984.4</v>
      </c>
      <c r="E60" s="35">
        <v>984.4</v>
      </c>
      <c r="F60" s="35"/>
      <c r="G60" s="35"/>
      <c r="H60" s="35"/>
      <c r="I60" s="35"/>
      <c r="J60" s="35"/>
      <c r="K60" s="36"/>
    </row>
    <row r="61" spans="1:11" ht="15.75" x14ac:dyDescent="0.25">
      <c r="A61" s="201" t="s">
        <v>114</v>
      </c>
      <c r="B61" s="203"/>
      <c r="C61" s="203"/>
      <c r="D61" s="23">
        <f t="shared" si="5"/>
        <v>108371.32</v>
      </c>
      <c r="E61" s="41">
        <f t="shared" ref="E61:I61" si="15">E62</f>
        <v>51090.36</v>
      </c>
      <c r="F61" s="41">
        <f t="shared" si="15"/>
        <v>4454</v>
      </c>
      <c r="G61" s="41">
        <f t="shared" si="15"/>
        <v>19466.989999999998</v>
      </c>
      <c r="H61" s="41">
        <f t="shared" si="15"/>
        <v>14090.67</v>
      </c>
      <c r="I61" s="41">
        <f t="shared" si="15"/>
        <v>19269.3</v>
      </c>
      <c r="J61" s="41">
        <v>101084.5</v>
      </c>
      <c r="K61" s="42">
        <v>133595.18</v>
      </c>
    </row>
    <row r="62" spans="1:11" ht="15.75" x14ac:dyDescent="0.25">
      <c r="A62" s="43"/>
      <c r="B62" s="44">
        <v>4</v>
      </c>
      <c r="C62" s="28" t="s">
        <v>115</v>
      </c>
      <c r="D62" s="23">
        <f t="shared" si="5"/>
        <v>108371.32</v>
      </c>
      <c r="E62" s="24">
        <f t="shared" ref="E62:I62" si="16">E63+E79</f>
        <v>51090.36</v>
      </c>
      <c r="F62" s="24">
        <f t="shared" si="16"/>
        <v>4454</v>
      </c>
      <c r="G62" s="24">
        <f t="shared" si="16"/>
        <v>19466.989999999998</v>
      </c>
      <c r="H62" s="24">
        <f t="shared" si="16"/>
        <v>14090.67</v>
      </c>
      <c r="I62" s="24">
        <f t="shared" si="16"/>
        <v>19269.3</v>
      </c>
      <c r="J62" s="24">
        <v>101084.5</v>
      </c>
      <c r="K62" s="25">
        <v>133595.18</v>
      </c>
    </row>
    <row r="63" spans="1:11" ht="31.5" x14ac:dyDescent="0.25">
      <c r="A63" s="43"/>
      <c r="B63" s="44">
        <v>42</v>
      </c>
      <c r="C63" s="45" t="s">
        <v>116</v>
      </c>
      <c r="D63" s="23">
        <f t="shared" si="5"/>
        <v>108371.32</v>
      </c>
      <c r="E63" s="24">
        <f t="shared" ref="E63:I63" si="17">SUM(E64,E66,E74,E76,E79)</f>
        <v>51090.36</v>
      </c>
      <c r="F63" s="24">
        <f t="shared" si="17"/>
        <v>4454</v>
      </c>
      <c r="G63" s="24">
        <f t="shared" si="17"/>
        <v>19466.989999999998</v>
      </c>
      <c r="H63" s="24">
        <f t="shared" si="17"/>
        <v>14090.67</v>
      </c>
      <c r="I63" s="24">
        <f t="shared" si="17"/>
        <v>19269.3</v>
      </c>
      <c r="J63" s="24">
        <v>101084.5</v>
      </c>
      <c r="K63" s="25">
        <v>133595.18</v>
      </c>
    </row>
    <row r="64" spans="1:11" ht="15.75" x14ac:dyDescent="0.25">
      <c r="A64" s="43"/>
      <c r="B64" s="44">
        <v>421</v>
      </c>
      <c r="C64" s="28" t="s">
        <v>117</v>
      </c>
      <c r="D64" s="23">
        <f t="shared" si="5"/>
        <v>0</v>
      </c>
      <c r="E64" s="24">
        <f t="shared" ref="E64:I64" si="18">E65</f>
        <v>0</v>
      </c>
      <c r="F64" s="24">
        <f t="shared" si="18"/>
        <v>0</v>
      </c>
      <c r="G64" s="24">
        <f t="shared" si="18"/>
        <v>0</v>
      </c>
      <c r="H64" s="24">
        <f t="shared" si="18"/>
        <v>0</v>
      </c>
      <c r="I64" s="24">
        <f t="shared" si="18"/>
        <v>0</v>
      </c>
      <c r="J64" s="24"/>
      <c r="K64" s="25"/>
    </row>
    <row r="65" spans="1:11" ht="15.75" x14ac:dyDescent="0.25">
      <c r="A65" s="46" t="s">
        <v>118</v>
      </c>
      <c r="B65" s="39" t="s">
        <v>119</v>
      </c>
      <c r="C65" s="47" t="s">
        <v>120</v>
      </c>
      <c r="D65" s="23">
        <f t="shared" si="5"/>
        <v>0</v>
      </c>
      <c r="E65" s="35"/>
      <c r="F65" s="35"/>
      <c r="G65" s="35"/>
      <c r="H65" s="35"/>
      <c r="I65" s="35"/>
      <c r="J65" s="35"/>
      <c r="K65" s="36"/>
    </row>
    <row r="66" spans="1:11" ht="15.75" x14ac:dyDescent="0.25">
      <c r="A66" s="46"/>
      <c r="B66" s="48" t="s">
        <v>121</v>
      </c>
      <c r="C66" s="28" t="s">
        <v>122</v>
      </c>
      <c r="D66" s="23">
        <f t="shared" si="5"/>
        <v>108371.32</v>
      </c>
      <c r="E66" s="49">
        <f t="shared" ref="E66:I66" si="19">SUM(E67:E73)</f>
        <v>51090.36</v>
      </c>
      <c r="F66" s="49">
        <f t="shared" si="19"/>
        <v>4454</v>
      </c>
      <c r="G66" s="49">
        <f t="shared" si="19"/>
        <v>19466.989999999998</v>
      </c>
      <c r="H66" s="49">
        <f t="shared" si="19"/>
        <v>14090.67</v>
      </c>
      <c r="I66" s="49">
        <f t="shared" si="19"/>
        <v>19269.3</v>
      </c>
      <c r="J66" s="49"/>
      <c r="K66" s="50"/>
    </row>
    <row r="67" spans="1:11" ht="15.75" x14ac:dyDescent="0.25">
      <c r="A67" s="46" t="s">
        <v>123</v>
      </c>
      <c r="B67" s="51" t="s">
        <v>124</v>
      </c>
      <c r="C67" s="40" t="s">
        <v>125</v>
      </c>
      <c r="D67" s="23">
        <f t="shared" si="5"/>
        <v>95549.180000000008</v>
      </c>
      <c r="E67" s="35">
        <v>49613.760000000002</v>
      </c>
      <c r="F67" s="35">
        <v>4454</v>
      </c>
      <c r="G67" s="35">
        <v>12215.35</v>
      </c>
      <c r="H67" s="35">
        <v>9996.77</v>
      </c>
      <c r="I67" s="35">
        <v>19269.3</v>
      </c>
      <c r="J67" s="35"/>
      <c r="K67" s="36"/>
    </row>
    <row r="68" spans="1:11" ht="15.75" x14ac:dyDescent="0.25">
      <c r="A68" s="46"/>
      <c r="B68" s="51" t="s">
        <v>126</v>
      </c>
      <c r="C68" s="40" t="s">
        <v>127</v>
      </c>
      <c r="D68" s="23">
        <f t="shared" si="5"/>
        <v>9770.5</v>
      </c>
      <c r="E68" s="35">
        <v>1476.6</v>
      </c>
      <c r="F68" s="35"/>
      <c r="G68" s="35">
        <v>4200</v>
      </c>
      <c r="H68" s="35">
        <v>4093.9</v>
      </c>
      <c r="I68" s="35"/>
      <c r="J68" s="35"/>
      <c r="K68" s="36"/>
    </row>
    <row r="69" spans="1:11" ht="15.75" x14ac:dyDescent="0.25">
      <c r="A69" s="46"/>
      <c r="B69" s="51" t="s">
        <v>128</v>
      </c>
      <c r="C69" s="40" t="s">
        <v>129</v>
      </c>
      <c r="D69" s="23">
        <f t="shared" si="5"/>
        <v>0</v>
      </c>
      <c r="E69" s="35"/>
      <c r="F69" s="35"/>
      <c r="G69" s="35"/>
      <c r="H69" s="35"/>
      <c r="I69" s="35"/>
      <c r="J69" s="35"/>
      <c r="K69" s="36"/>
    </row>
    <row r="70" spans="1:11" ht="15.75" x14ac:dyDescent="0.25">
      <c r="A70" s="46"/>
      <c r="B70" s="51" t="s">
        <v>130</v>
      </c>
      <c r="C70" s="40" t="s">
        <v>131</v>
      </c>
      <c r="D70" s="23">
        <f t="shared" si="5"/>
        <v>0</v>
      </c>
      <c r="E70" s="35"/>
      <c r="F70" s="35"/>
      <c r="G70" s="35"/>
      <c r="H70" s="35"/>
      <c r="I70" s="35"/>
      <c r="J70" s="35"/>
      <c r="K70" s="36"/>
    </row>
    <row r="71" spans="1:11" ht="15.75" x14ac:dyDescent="0.25">
      <c r="A71" s="46"/>
      <c r="B71" s="51" t="s">
        <v>132</v>
      </c>
      <c r="C71" s="40" t="s">
        <v>133</v>
      </c>
      <c r="D71" s="23">
        <f t="shared" si="5"/>
        <v>0</v>
      </c>
      <c r="E71" s="35"/>
      <c r="F71" s="35"/>
      <c r="G71" s="35"/>
      <c r="H71" s="35"/>
      <c r="I71" s="35"/>
      <c r="J71" s="35"/>
      <c r="K71" s="36"/>
    </row>
    <row r="72" spans="1:11" ht="15.75" x14ac:dyDescent="0.25">
      <c r="A72" s="46"/>
      <c r="B72" s="51" t="s">
        <v>134</v>
      </c>
      <c r="C72" s="40" t="s">
        <v>135</v>
      </c>
      <c r="D72" s="23">
        <f t="shared" si="5"/>
        <v>3051.64</v>
      </c>
      <c r="E72" s="35"/>
      <c r="F72" s="35"/>
      <c r="G72" s="35">
        <v>3051.64</v>
      </c>
      <c r="H72" s="35"/>
      <c r="I72" s="35"/>
      <c r="J72" s="35"/>
      <c r="K72" s="36"/>
    </row>
    <row r="73" spans="1:11" ht="15.75" x14ac:dyDescent="0.25">
      <c r="A73" s="46" t="s">
        <v>136</v>
      </c>
      <c r="B73" s="51" t="s">
        <v>137</v>
      </c>
      <c r="C73" s="40" t="s">
        <v>138</v>
      </c>
      <c r="D73" s="23">
        <f t="shared" si="5"/>
        <v>0</v>
      </c>
      <c r="E73" s="35"/>
      <c r="F73" s="35"/>
      <c r="G73" s="35"/>
      <c r="H73" s="35"/>
      <c r="I73" s="35"/>
      <c r="J73" s="35"/>
      <c r="K73" s="36"/>
    </row>
    <row r="74" spans="1:11" ht="15.75" x14ac:dyDescent="0.25">
      <c r="A74" s="46"/>
      <c r="B74" s="48" t="s">
        <v>139</v>
      </c>
      <c r="C74" s="52" t="s">
        <v>140</v>
      </c>
      <c r="D74" s="23">
        <f t="shared" si="5"/>
        <v>0</v>
      </c>
      <c r="E74" s="31">
        <f t="shared" ref="E74:I74" si="20">E75</f>
        <v>0</v>
      </c>
      <c r="F74" s="31">
        <f t="shared" si="20"/>
        <v>0</v>
      </c>
      <c r="G74" s="31">
        <f t="shared" si="20"/>
        <v>0</v>
      </c>
      <c r="H74" s="31">
        <f t="shared" si="20"/>
        <v>0</v>
      </c>
      <c r="I74" s="31">
        <f t="shared" si="20"/>
        <v>0</v>
      </c>
      <c r="J74" s="31"/>
      <c r="K74" s="32"/>
    </row>
    <row r="75" spans="1:11" ht="15.75" x14ac:dyDescent="0.25">
      <c r="A75" s="46"/>
      <c r="B75" s="51" t="s">
        <v>141</v>
      </c>
      <c r="C75" s="40" t="s">
        <v>142</v>
      </c>
      <c r="D75" s="23">
        <f t="shared" si="5"/>
        <v>0</v>
      </c>
      <c r="E75" s="35"/>
      <c r="F75" s="35"/>
      <c r="G75" s="35"/>
      <c r="H75" s="35"/>
      <c r="I75" s="35"/>
      <c r="J75" s="35"/>
      <c r="K75" s="36"/>
    </row>
    <row r="76" spans="1:11" ht="15.75" x14ac:dyDescent="0.25">
      <c r="A76" s="46"/>
      <c r="B76" s="48" t="s">
        <v>143</v>
      </c>
      <c r="C76" s="52" t="s">
        <v>144</v>
      </c>
      <c r="D76" s="23">
        <f t="shared" si="5"/>
        <v>0</v>
      </c>
      <c r="E76" s="31">
        <f t="shared" ref="E76:I76" si="21">E77+E78</f>
        <v>0</v>
      </c>
      <c r="F76" s="31">
        <f t="shared" si="21"/>
        <v>0</v>
      </c>
      <c r="G76" s="31">
        <f t="shared" si="21"/>
        <v>0</v>
      </c>
      <c r="H76" s="31">
        <f t="shared" si="21"/>
        <v>0</v>
      </c>
      <c r="I76" s="31">
        <f t="shared" si="21"/>
        <v>0</v>
      </c>
      <c r="J76" s="31"/>
      <c r="K76" s="32"/>
    </row>
    <row r="77" spans="1:11" ht="15.75" x14ac:dyDescent="0.25">
      <c r="A77" s="46"/>
      <c r="B77" s="51" t="s">
        <v>145</v>
      </c>
      <c r="C77" s="40" t="s">
        <v>146</v>
      </c>
      <c r="D77" s="23">
        <f t="shared" si="5"/>
        <v>0</v>
      </c>
      <c r="E77" s="35"/>
      <c r="F77" s="35"/>
      <c r="G77" s="35"/>
      <c r="H77" s="35"/>
      <c r="I77" s="35"/>
      <c r="J77" s="35"/>
      <c r="K77" s="36"/>
    </row>
    <row r="78" spans="1:11" ht="15.75" x14ac:dyDescent="0.25">
      <c r="A78" s="46"/>
      <c r="B78" s="51" t="s">
        <v>147</v>
      </c>
      <c r="C78" s="40" t="s">
        <v>148</v>
      </c>
      <c r="D78" s="23">
        <f t="shared" ref="D78:D123" si="22">SUM(E78:I78)</f>
        <v>0</v>
      </c>
      <c r="E78" s="35"/>
      <c r="F78" s="35"/>
      <c r="G78" s="35"/>
      <c r="H78" s="35"/>
      <c r="I78" s="35"/>
      <c r="J78" s="35"/>
      <c r="K78" s="36"/>
    </row>
    <row r="79" spans="1:11" ht="31.5" x14ac:dyDescent="0.25">
      <c r="A79" s="46"/>
      <c r="B79" s="48" t="s">
        <v>149</v>
      </c>
      <c r="C79" s="52" t="s">
        <v>150</v>
      </c>
      <c r="D79" s="23">
        <f t="shared" si="22"/>
        <v>0</v>
      </c>
      <c r="E79" s="31">
        <f t="shared" ref="E79:I79" si="23">SUM(E80:E81)</f>
        <v>0</v>
      </c>
      <c r="F79" s="31">
        <f t="shared" si="23"/>
        <v>0</v>
      </c>
      <c r="G79" s="31">
        <f t="shared" si="23"/>
        <v>0</v>
      </c>
      <c r="H79" s="31">
        <f t="shared" si="23"/>
        <v>0</v>
      </c>
      <c r="I79" s="31">
        <f t="shared" si="23"/>
        <v>0</v>
      </c>
      <c r="J79" s="31">
        <v>0</v>
      </c>
      <c r="K79" s="32">
        <v>0</v>
      </c>
    </row>
    <row r="80" spans="1:11" ht="15.75" x14ac:dyDescent="0.25">
      <c r="A80" s="46"/>
      <c r="B80" s="51" t="s">
        <v>151</v>
      </c>
      <c r="C80" s="40" t="s">
        <v>152</v>
      </c>
      <c r="D80" s="23">
        <f t="shared" si="22"/>
        <v>0</v>
      </c>
      <c r="E80" s="35"/>
      <c r="F80" s="35"/>
      <c r="G80" s="35"/>
      <c r="H80" s="35"/>
      <c r="I80" s="35"/>
      <c r="J80" s="35"/>
      <c r="K80" s="36"/>
    </row>
    <row r="81" spans="1:11" ht="15.75" x14ac:dyDescent="0.25">
      <c r="A81" s="46"/>
      <c r="B81" s="51" t="s">
        <v>153</v>
      </c>
      <c r="C81" s="40" t="s">
        <v>154</v>
      </c>
      <c r="D81" s="23">
        <f t="shared" si="22"/>
        <v>0</v>
      </c>
      <c r="E81" s="35"/>
      <c r="F81" s="35"/>
      <c r="G81" s="35"/>
      <c r="H81" s="35"/>
      <c r="I81" s="35"/>
      <c r="J81" s="35"/>
      <c r="K81" s="36"/>
    </row>
    <row r="82" spans="1:11" ht="15.75" x14ac:dyDescent="0.25">
      <c r="A82" s="194" t="s">
        <v>155</v>
      </c>
      <c r="B82" s="195"/>
      <c r="C82" s="195"/>
      <c r="D82" s="23">
        <f t="shared" si="22"/>
        <v>523509.29</v>
      </c>
      <c r="E82" s="41">
        <f>E83+E88+E93+E98+E103</f>
        <v>521059.29</v>
      </c>
      <c r="F82" s="41">
        <f t="shared" ref="F82:I82" si="24">F83+F88+F93+F98+F103</f>
        <v>0</v>
      </c>
      <c r="G82" s="41">
        <f t="shared" si="24"/>
        <v>1400</v>
      </c>
      <c r="H82" s="41">
        <f t="shared" si="24"/>
        <v>1050</v>
      </c>
      <c r="I82" s="41">
        <f t="shared" si="24"/>
        <v>0</v>
      </c>
      <c r="J82" s="41">
        <v>527152.5</v>
      </c>
      <c r="K82" s="42">
        <v>533801.1</v>
      </c>
    </row>
    <row r="83" spans="1:11" ht="15.75" x14ac:dyDescent="0.25">
      <c r="A83" s="194" t="s">
        <v>156</v>
      </c>
      <c r="B83" s="195"/>
      <c r="C83" s="195"/>
      <c r="D83" s="23">
        <f t="shared" si="22"/>
        <v>78259.8</v>
      </c>
      <c r="E83" s="41">
        <f t="shared" ref="E83:I86" si="25">E84</f>
        <v>78259.8</v>
      </c>
      <c r="F83" s="41">
        <f t="shared" si="25"/>
        <v>0</v>
      </c>
      <c r="G83" s="41">
        <f t="shared" si="25"/>
        <v>0</v>
      </c>
      <c r="H83" s="41">
        <f t="shared" si="25"/>
        <v>0</v>
      </c>
      <c r="I83" s="41">
        <f t="shared" si="25"/>
        <v>0</v>
      </c>
      <c r="J83" s="41">
        <v>79402.399999999994</v>
      </c>
      <c r="K83" s="42">
        <v>80545.8</v>
      </c>
    </row>
    <row r="84" spans="1:11" ht="15.75" x14ac:dyDescent="0.25">
      <c r="A84" s="53"/>
      <c r="B84" s="54" t="s">
        <v>14</v>
      </c>
      <c r="C84" s="28" t="s">
        <v>15</v>
      </c>
      <c r="D84" s="23">
        <f t="shared" si="22"/>
        <v>78259.8</v>
      </c>
      <c r="E84" s="41">
        <f t="shared" si="25"/>
        <v>78259.8</v>
      </c>
      <c r="F84" s="41">
        <f t="shared" si="25"/>
        <v>0</v>
      </c>
      <c r="G84" s="41">
        <f t="shared" si="25"/>
        <v>0</v>
      </c>
      <c r="H84" s="41">
        <f t="shared" si="25"/>
        <v>0</v>
      </c>
      <c r="I84" s="41">
        <f t="shared" si="25"/>
        <v>0</v>
      </c>
      <c r="J84" s="41">
        <v>79402.399999999994</v>
      </c>
      <c r="K84" s="42">
        <v>80545.8</v>
      </c>
    </row>
    <row r="85" spans="1:11" ht="15.75" x14ac:dyDescent="0.25">
      <c r="A85" s="53"/>
      <c r="B85" s="55" t="s">
        <v>16</v>
      </c>
      <c r="C85" s="28" t="s">
        <v>17</v>
      </c>
      <c r="D85" s="23">
        <f t="shared" si="22"/>
        <v>78259.8</v>
      </c>
      <c r="E85" s="41">
        <f t="shared" si="25"/>
        <v>78259.8</v>
      </c>
      <c r="F85" s="41">
        <f t="shared" si="25"/>
        <v>0</v>
      </c>
      <c r="G85" s="41">
        <f t="shared" si="25"/>
        <v>0</v>
      </c>
      <c r="H85" s="41">
        <f t="shared" si="25"/>
        <v>0</v>
      </c>
      <c r="I85" s="41">
        <f t="shared" si="25"/>
        <v>0</v>
      </c>
      <c r="J85" s="41">
        <v>79402.399999999994</v>
      </c>
      <c r="K85" s="42">
        <v>80545.8</v>
      </c>
    </row>
    <row r="86" spans="1:11" ht="15.75" x14ac:dyDescent="0.25">
      <c r="A86" s="53"/>
      <c r="B86" s="55" t="s">
        <v>82</v>
      </c>
      <c r="C86" s="28" t="s">
        <v>83</v>
      </c>
      <c r="D86" s="23">
        <f t="shared" si="22"/>
        <v>78259.8</v>
      </c>
      <c r="E86" s="41">
        <f t="shared" si="25"/>
        <v>78259.8</v>
      </c>
      <c r="F86" s="41">
        <f t="shared" si="25"/>
        <v>0</v>
      </c>
      <c r="G86" s="41">
        <f t="shared" si="25"/>
        <v>0</v>
      </c>
      <c r="H86" s="41">
        <f t="shared" si="25"/>
        <v>0</v>
      </c>
      <c r="I86" s="41">
        <f t="shared" si="25"/>
        <v>0</v>
      </c>
      <c r="J86" s="41"/>
      <c r="K86" s="42"/>
    </row>
    <row r="87" spans="1:11" ht="15.75" x14ac:dyDescent="0.25">
      <c r="A87" s="46" t="s">
        <v>157</v>
      </c>
      <c r="B87" s="39" t="s">
        <v>158</v>
      </c>
      <c r="C87" s="47" t="s">
        <v>159</v>
      </c>
      <c r="D87" s="23">
        <f t="shared" si="22"/>
        <v>78259.8</v>
      </c>
      <c r="E87" s="35">
        <v>78259.8</v>
      </c>
      <c r="F87" s="35"/>
      <c r="G87" s="35"/>
      <c r="H87" s="35"/>
      <c r="I87" s="35"/>
      <c r="J87" s="35"/>
      <c r="K87" s="36"/>
    </row>
    <row r="88" spans="1:11" ht="15.75" x14ac:dyDescent="0.25">
      <c r="A88" s="194" t="s">
        <v>160</v>
      </c>
      <c r="B88" s="195"/>
      <c r="C88" s="195"/>
      <c r="D88" s="23">
        <f t="shared" si="22"/>
        <v>0</v>
      </c>
      <c r="E88" s="41">
        <f t="shared" ref="E88:K91" si="26">E89</f>
        <v>0</v>
      </c>
      <c r="F88" s="41">
        <f t="shared" si="26"/>
        <v>0</v>
      </c>
      <c r="G88" s="41">
        <f t="shared" si="26"/>
        <v>0</v>
      </c>
      <c r="H88" s="41">
        <f t="shared" si="26"/>
        <v>0</v>
      </c>
      <c r="I88" s="41">
        <f t="shared" si="26"/>
        <v>0</v>
      </c>
      <c r="J88" s="41">
        <f t="shared" si="26"/>
        <v>0</v>
      </c>
      <c r="K88" s="42">
        <f t="shared" si="26"/>
        <v>0</v>
      </c>
    </row>
    <row r="89" spans="1:11" ht="15.75" x14ac:dyDescent="0.25">
      <c r="A89" s="53"/>
      <c r="B89" s="27" t="s">
        <v>14</v>
      </c>
      <c r="C89" s="28" t="s">
        <v>15</v>
      </c>
      <c r="D89" s="23">
        <f t="shared" si="22"/>
        <v>0</v>
      </c>
      <c r="E89" s="41">
        <f t="shared" si="26"/>
        <v>0</v>
      </c>
      <c r="F89" s="41">
        <f t="shared" si="26"/>
        <v>0</v>
      </c>
      <c r="G89" s="41">
        <f t="shared" si="26"/>
        <v>0</v>
      </c>
      <c r="H89" s="41">
        <f t="shared" si="26"/>
        <v>0</v>
      </c>
      <c r="I89" s="41">
        <f t="shared" si="26"/>
        <v>0</v>
      </c>
      <c r="J89" s="41">
        <f t="shared" si="26"/>
        <v>0</v>
      </c>
      <c r="K89" s="42">
        <f t="shared" si="26"/>
        <v>0</v>
      </c>
    </row>
    <row r="90" spans="1:11" ht="15.75" x14ac:dyDescent="0.25">
      <c r="A90" s="53"/>
      <c r="B90" s="30" t="s">
        <v>16</v>
      </c>
      <c r="C90" s="28" t="s">
        <v>17</v>
      </c>
      <c r="D90" s="23">
        <f t="shared" si="22"/>
        <v>0</v>
      </c>
      <c r="E90" s="41">
        <f t="shared" si="26"/>
        <v>0</v>
      </c>
      <c r="F90" s="41">
        <f t="shared" si="26"/>
        <v>0</v>
      </c>
      <c r="G90" s="41">
        <f t="shared" si="26"/>
        <v>0</v>
      </c>
      <c r="H90" s="41">
        <f t="shared" si="26"/>
        <v>0</v>
      </c>
      <c r="I90" s="41">
        <f t="shared" si="26"/>
        <v>0</v>
      </c>
      <c r="J90" s="41">
        <f t="shared" si="26"/>
        <v>0</v>
      </c>
      <c r="K90" s="42">
        <f t="shared" si="26"/>
        <v>0</v>
      </c>
    </row>
    <row r="91" spans="1:11" ht="15.75" x14ac:dyDescent="0.25">
      <c r="A91" s="53"/>
      <c r="B91" s="30" t="s">
        <v>82</v>
      </c>
      <c r="C91" s="28" t="s">
        <v>83</v>
      </c>
      <c r="D91" s="23">
        <f t="shared" si="22"/>
        <v>0</v>
      </c>
      <c r="E91" s="41">
        <f t="shared" si="26"/>
        <v>0</v>
      </c>
      <c r="F91" s="41">
        <f t="shared" si="26"/>
        <v>0</v>
      </c>
      <c r="G91" s="41">
        <f t="shared" si="26"/>
        <v>0</v>
      </c>
      <c r="H91" s="41">
        <f t="shared" si="26"/>
        <v>0</v>
      </c>
      <c r="I91" s="41">
        <f t="shared" si="26"/>
        <v>0</v>
      </c>
      <c r="J91" s="41"/>
      <c r="K91" s="42"/>
    </row>
    <row r="92" spans="1:11" ht="15.75" x14ac:dyDescent="0.25">
      <c r="A92" s="46" t="s">
        <v>161</v>
      </c>
      <c r="B92" s="39" t="s">
        <v>97</v>
      </c>
      <c r="C92" s="47" t="s">
        <v>162</v>
      </c>
      <c r="D92" s="23">
        <f t="shared" si="22"/>
        <v>0</v>
      </c>
      <c r="E92" s="35"/>
      <c r="F92" s="35"/>
      <c r="G92" s="35"/>
      <c r="H92" s="35"/>
      <c r="I92" s="35"/>
      <c r="J92" s="35"/>
      <c r="K92" s="36"/>
    </row>
    <row r="93" spans="1:11" ht="15.75" x14ac:dyDescent="0.25">
      <c r="A93" s="208" t="s">
        <v>174</v>
      </c>
      <c r="B93" s="209"/>
      <c r="C93" s="209"/>
      <c r="D93" s="23">
        <f t="shared" si="22"/>
        <v>36381.919999999998</v>
      </c>
      <c r="E93" s="41">
        <f t="shared" ref="E93:I96" si="27">E94</f>
        <v>36381.919999999998</v>
      </c>
      <c r="F93" s="41">
        <f t="shared" si="27"/>
        <v>0</v>
      </c>
      <c r="G93" s="41">
        <f t="shared" si="27"/>
        <v>0</v>
      </c>
      <c r="H93" s="41">
        <f t="shared" si="27"/>
        <v>0</v>
      </c>
      <c r="I93" s="41">
        <f t="shared" si="27"/>
        <v>0</v>
      </c>
      <c r="J93" s="41">
        <v>36913.1</v>
      </c>
      <c r="K93" s="42">
        <v>37444.65</v>
      </c>
    </row>
    <row r="94" spans="1:11" ht="15.75" x14ac:dyDescent="0.25">
      <c r="A94" s="53"/>
      <c r="B94" s="27" t="s">
        <v>14</v>
      </c>
      <c r="C94" s="28" t="s">
        <v>15</v>
      </c>
      <c r="D94" s="23">
        <f t="shared" si="22"/>
        <v>36381.919999999998</v>
      </c>
      <c r="E94" s="41">
        <f t="shared" si="27"/>
        <v>36381.919999999998</v>
      </c>
      <c r="F94" s="41">
        <f t="shared" si="27"/>
        <v>0</v>
      </c>
      <c r="G94" s="41">
        <f t="shared" si="27"/>
        <v>0</v>
      </c>
      <c r="H94" s="41">
        <f t="shared" si="27"/>
        <v>0</v>
      </c>
      <c r="I94" s="41">
        <f t="shared" si="27"/>
        <v>0</v>
      </c>
      <c r="J94" s="41">
        <v>36913.1</v>
      </c>
      <c r="K94" s="42">
        <v>37444.65</v>
      </c>
    </row>
    <row r="95" spans="1:11" ht="31.5" x14ac:dyDescent="0.25">
      <c r="A95" s="53"/>
      <c r="B95" s="30" t="s">
        <v>175</v>
      </c>
      <c r="C95" s="56" t="s">
        <v>176</v>
      </c>
      <c r="D95" s="23">
        <f t="shared" si="22"/>
        <v>36381.919999999998</v>
      </c>
      <c r="E95" s="41">
        <f t="shared" si="27"/>
        <v>36381.919999999998</v>
      </c>
      <c r="F95" s="41">
        <f t="shared" si="27"/>
        <v>0</v>
      </c>
      <c r="G95" s="41">
        <f t="shared" si="27"/>
        <v>0</v>
      </c>
      <c r="H95" s="41">
        <f t="shared" si="27"/>
        <v>0</v>
      </c>
      <c r="I95" s="41">
        <f t="shared" si="27"/>
        <v>0</v>
      </c>
      <c r="J95" s="41">
        <v>36913.1</v>
      </c>
      <c r="K95" s="42">
        <v>37444.65</v>
      </c>
    </row>
    <row r="96" spans="1:11" ht="31.5" x14ac:dyDescent="0.25">
      <c r="A96" s="53"/>
      <c r="B96" s="30" t="s">
        <v>177</v>
      </c>
      <c r="C96" s="57" t="s">
        <v>178</v>
      </c>
      <c r="D96" s="23">
        <f t="shared" si="22"/>
        <v>36381.919999999998</v>
      </c>
      <c r="E96" s="41">
        <f t="shared" si="27"/>
        <v>36381.919999999998</v>
      </c>
      <c r="F96" s="41">
        <f t="shared" si="27"/>
        <v>0</v>
      </c>
      <c r="G96" s="41">
        <f t="shared" si="27"/>
        <v>0</v>
      </c>
      <c r="H96" s="41">
        <f t="shared" si="27"/>
        <v>0</v>
      </c>
      <c r="I96" s="41">
        <f t="shared" si="27"/>
        <v>0</v>
      </c>
      <c r="J96" s="41"/>
      <c r="K96" s="42"/>
    </row>
    <row r="97" spans="1:11" ht="15.75" x14ac:dyDescent="0.25">
      <c r="A97" s="46" t="s">
        <v>175</v>
      </c>
      <c r="B97" s="39" t="s">
        <v>179</v>
      </c>
      <c r="C97" s="47" t="s">
        <v>180</v>
      </c>
      <c r="D97" s="23">
        <f t="shared" si="22"/>
        <v>36381.919999999998</v>
      </c>
      <c r="E97" s="35">
        <v>36381.919999999998</v>
      </c>
      <c r="F97" s="35"/>
      <c r="G97" s="35"/>
      <c r="H97" s="35"/>
      <c r="I97" s="35"/>
      <c r="J97" s="35"/>
      <c r="K97" s="36"/>
    </row>
    <row r="98" spans="1:11" ht="15.75" x14ac:dyDescent="0.25">
      <c r="A98" s="194" t="s">
        <v>181</v>
      </c>
      <c r="B98" s="195"/>
      <c r="C98" s="195"/>
      <c r="D98" s="23">
        <f t="shared" si="22"/>
        <v>388838</v>
      </c>
      <c r="E98" s="41">
        <f t="shared" ref="E98:I101" si="28">E99</f>
        <v>388838</v>
      </c>
      <c r="F98" s="41">
        <f t="shared" si="28"/>
        <v>0</v>
      </c>
      <c r="G98" s="41">
        <f t="shared" si="28"/>
        <v>0</v>
      </c>
      <c r="H98" s="41">
        <f t="shared" si="28"/>
        <v>0</v>
      </c>
      <c r="I98" s="41">
        <f t="shared" si="28"/>
        <v>0</v>
      </c>
      <c r="J98" s="41">
        <v>390515</v>
      </c>
      <c r="K98" s="42">
        <v>395196</v>
      </c>
    </row>
    <row r="99" spans="1:11" ht="15.75" x14ac:dyDescent="0.25">
      <c r="A99" s="53"/>
      <c r="B99" s="27" t="s">
        <v>14</v>
      </c>
      <c r="C99" s="28" t="s">
        <v>15</v>
      </c>
      <c r="D99" s="23">
        <f t="shared" si="22"/>
        <v>388838</v>
      </c>
      <c r="E99" s="41">
        <f t="shared" si="28"/>
        <v>388838</v>
      </c>
      <c r="F99" s="41">
        <f t="shared" si="28"/>
        <v>0</v>
      </c>
      <c r="G99" s="41">
        <f t="shared" si="28"/>
        <v>0</v>
      </c>
      <c r="H99" s="41">
        <f t="shared" si="28"/>
        <v>0</v>
      </c>
      <c r="I99" s="41">
        <f t="shared" si="28"/>
        <v>0</v>
      </c>
      <c r="J99" s="41">
        <v>390515</v>
      </c>
      <c r="K99" s="42">
        <v>395196</v>
      </c>
    </row>
    <row r="100" spans="1:11" ht="31.5" x14ac:dyDescent="0.25">
      <c r="A100" s="53"/>
      <c r="B100" s="30" t="s">
        <v>175</v>
      </c>
      <c r="C100" s="56" t="s">
        <v>176</v>
      </c>
      <c r="D100" s="23">
        <f t="shared" si="22"/>
        <v>388838</v>
      </c>
      <c r="E100" s="41">
        <f t="shared" si="28"/>
        <v>388838</v>
      </c>
      <c r="F100" s="41">
        <f t="shared" si="28"/>
        <v>0</v>
      </c>
      <c r="G100" s="41">
        <f t="shared" si="28"/>
        <v>0</v>
      </c>
      <c r="H100" s="41">
        <f t="shared" si="28"/>
        <v>0</v>
      </c>
      <c r="I100" s="41">
        <f t="shared" si="28"/>
        <v>0</v>
      </c>
      <c r="J100" s="41">
        <v>390515</v>
      </c>
      <c r="K100" s="42">
        <v>395196</v>
      </c>
    </row>
    <row r="101" spans="1:11" ht="31.5" x14ac:dyDescent="0.25">
      <c r="A101" s="53"/>
      <c r="B101" s="30" t="s">
        <v>177</v>
      </c>
      <c r="C101" s="57" t="s">
        <v>178</v>
      </c>
      <c r="D101" s="23">
        <f t="shared" si="22"/>
        <v>388838</v>
      </c>
      <c r="E101" s="41">
        <f t="shared" si="28"/>
        <v>388838</v>
      </c>
      <c r="F101" s="41">
        <f t="shared" si="28"/>
        <v>0</v>
      </c>
      <c r="G101" s="41">
        <f t="shared" si="28"/>
        <v>0</v>
      </c>
      <c r="H101" s="41">
        <f t="shared" si="28"/>
        <v>0</v>
      </c>
      <c r="I101" s="41">
        <f t="shared" si="28"/>
        <v>0</v>
      </c>
      <c r="J101" s="41"/>
      <c r="K101" s="42"/>
    </row>
    <row r="102" spans="1:11" ht="15.75" x14ac:dyDescent="0.25">
      <c r="A102" s="46" t="s">
        <v>182</v>
      </c>
      <c r="B102" s="39" t="s">
        <v>179</v>
      </c>
      <c r="C102" s="47" t="s">
        <v>183</v>
      </c>
      <c r="D102" s="23">
        <f t="shared" si="22"/>
        <v>388838</v>
      </c>
      <c r="E102" s="35">
        <v>388838</v>
      </c>
      <c r="F102" s="35"/>
      <c r="G102" s="35"/>
      <c r="H102" s="35"/>
      <c r="I102" s="35"/>
      <c r="J102" s="35"/>
      <c r="K102" s="36"/>
    </row>
    <row r="103" spans="1:11" ht="15.75" x14ac:dyDescent="0.25">
      <c r="A103" s="201" t="s">
        <v>184</v>
      </c>
      <c r="B103" s="203"/>
      <c r="C103" s="203"/>
      <c r="D103" s="23">
        <f t="shared" si="22"/>
        <v>20029.57</v>
      </c>
      <c r="E103" s="41">
        <f t="shared" ref="E103:I103" si="29">E104+E110</f>
        <v>17579.57</v>
      </c>
      <c r="F103" s="41">
        <f t="shared" si="29"/>
        <v>0</v>
      </c>
      <c r="G103" s="41">
        <f t="shared" si="29"/>
        <v>1400</v>
      </c>
      <c r="H103" s="41">
        <f t="shared" si="29"/>
        <v>1050</v>
      </c>
      <c r="I103" s="41">
        <f t="shared" si="29"/>
        <v>0</v>
      </c>
      <c r="J103" s="41">
        <v>20322</v>
      </c>
      <c r="K103" s="42">
        <v>20614.650000000001</v>
      </c>
    </row>
    <row r="104" spans="1:11" ht="15.75" x14ac:dyDescent="0.25">
      <c r="A104" s="43"/>
      <c r="B104" s="27">
        <v>3</v>
      </c>
      <c r="C104" s="28" t="s">
        <v>15</v>
      </c>
      <c r="D104" s="23">
        <f t="shared" si="22"/>
        <v>0</v>
      </c>
      <c r="E104" s="41">
        <f t="shared" ref="E104:K104" si="30">E105</f>
        <v>0</v>
      </c>
      <c r="F104" s="41">
        <f t="shared" si="30"/>
        <v>0</v>
      </c>
      <c r="G104" s="41">
        <f t="shared" si="30"/>
        <v>0</v>
      </c>
      <c r="H104" s="41">
        <f t="shared" si="30"/>
        <v>0</v>
      </c>
      <c r="I104" s="41">
        <f t="shared" si="30"/>
        <v>0</v>
      </c>
      <c r="J104" s="41">
        <f t="shared" si="30"/>
        <v>0</v>
      </c>
      <c r="K104" s="42">
        <f t="shared" si="30"/>
        <v>0</v>
      </c>
    </row>
    <row r="105" spans="1:11" ht="15.75" x14ac:dyDescent="0.25">
      <c r="A105" s="43"/>
      <c r="B105" s="30">
        <v>32</v>
      </c>
      <c r="C105" s="28" t="s">
        <v>17</v>
      </c>
      <c r="D105" s="23">
        <f t="shared" si="22"/>
        <v>0</v>
      </c>
      <c r="E105" s="41">
        <f t="shared" ref="E105:K105" si="31">E106+E108</f>
        <v>0</v>
      </c>
      <c r="F105" s="41">
        <f t="shared" si="31"/>
        <v>0</v>
      </c>
      <c r="G105" s="41">
        <f t="shared" si="31"/>
        <v>0</v>
      </c>
      <c r="H105" s="41">
        <f t="shared" si="31"/>
        <v>0</v>
      </c>
      <c r="I105" s="41">
        <f t="shared" si="31"/>
        <v>0</v>
      </c>
      <c r="J105" s="41">
        <f t="shared" si="31"/>
        <v>0</v>
      </c>
      <c r="K105" s="42">
        <f t="shared" si="31"/>
        <v>0</v>
      </c>
    </row>
    <row r="106" spans="1:11" ht="15.75" x14ac:dyDescent="0.25">
      <c r="A106" s="43"/>
      <c r="B106" s="30">
        <v>323</v>
      </c>
      <c r="C106" s="28" t="s">
        <v>50</v>
      </c>
      <c r="D106" s="23">
        <f t="shared" si="22"/>
        <v>0</v>
      </c>
      <c r="E106" s="41">
        <f t="shared" ref="E106:K106" si="32">E107</f>
        <v>0</v>
      </c>
      <c r="F106" s="41">
        <f t="shared" si="32"/>
        <v>0</v>
      </c>
      <c r="G106" s="41">
        <f t="shared" si="32"/>
        <v>0</v>
      </c>
      <c r="H106" s="41">
        <f t="shared" si="32"/>
        <v>0</v>
      </c>
      <c r="I106" s="41">
        <f t="shared" si="32"/>
        <v>0</v>
      </c>
      <c r="J106" s="41">
        <f t="shared" si="32"/>
        <v>0</v>
      </c>
      <c r="K106" s="42">
        <f t="shared" si="32"/>
        <v>0</v>
      </c>
    </row>
    <row r="107" spans="1:11" ht="15.75" x14ac:dyDescent="0.25">
      <c r="A107" s="58" t="s">
        <v>185</v>
      </c>
      <c r="B107" s="39" t="s">
        <v>55</v>
      </c>
      <c r="C107" s="59" t="s">
        <v>56</v>
      </c>
      <c r="D107" s="23">
        <f t="shared" si="22"/>
        <v>0</v>
      </c>
      <c r="E107" s="35"/>
      <c r="F107" s="35"/>
      <c r="G107" s="35"/>
      <c r="H107" s="35"/>
      <c r="I107" s="35"/>
      <c r="J107" s="35"/>
      <c r="K107" s="36"/>
    </row>
    <row r="108" spans="1:11" ht="15.75" x14ac:dyDescent="0.25">
      <c r="A108" s="58"/>
      <c r="B108" s="48" t="s">
        <v>82</v>
      </c>
      <c r="C108" s="28" t="s">
        <v>83</v>
      </c>
      <c r="D108" s="23">
        <f t="shared" si="22"/>
        <v>0</v>
      </c>
      <c r="E108" s="41">
        <f t="shared" ref="E108:K108" si="33">E109</f>
        <v>0</v>
      </c>
      <c r="F108" s="41">
        <f t="shared" si="33"/>
        <v>0</v>
      </c>
      <c r="G108" s="41">
        <f t="shared" si="33"/>
        <v>0</v>
      </c>
      <c r="H108" s="41">
        <f t="shared" si="33"/>
        <v>0</v>
      </c>
      <c r="I108" s="41">
        <f t="shared" si="33"/>
        <v>0</v>
      </c>
      <c r="J108" s="41">
        <f t="shared" si="33"/>
        <v>0</v>
      </c>
      <c r="K108" s="42">
        <f t="shared" si="33"/>
        <v>0</v>
      </c>
    </row>
    <row r="109" spans="1:11" ht="15.75" x14ac:dyDescent="0.25">
      <c r="A109" s="58" t="s">
        <v>186</v>
      </c>
      <c r="B109" s="60">
        <v>3292</v>
      </c>
      <c r="C109" s="59" t="s">
        <v>87</v>
      </c>
      <c r="D109" s="23">
        <f t="shared" si="22"/>
        <v>0</v>
      </c>
      <c r="E109" s="35"/>
      <c r="F109" s="35"/>
      <c r="G109" s="35"/>
      <c r="H109" s="35"/>
      <c r="I109" s="35"/>
      <c r="J109" s="35"/>
      <c r="K109" s="36"/>
    </row>
    <row r="110" spans="1:11" ht="15.75" x14ac:dyDescent="0.25">
      <c r="A110" s="58"/>
      <c r="B110" s="44">
        <v>4</v>
      </c>
      <c r="C110" s="28" t="s">
        <v>115</v>
      </c>
      <c r="D110" s="23">
        <f t="shared" si="22"/>
        <v>20029.57</v>
      </c>
      <c r="E110" s="49">
        <f t="shared" ref="E110:I110" si="34">E111</f>
        <v>17579.57</v>
      </c>
      <c r="F110" s="49">
        <f t="shared" si="34"/>
        <v>0</v>
      </c>
      <c r="G110" s="49">
        <f t="shared" si="34"/>
        <v>1400</v>
      </c>
      <c r="H110" s="49">
        <f t="shared" si="34"/>
        <v>1050</v>
      </c>
      <c r="I110" s="49">
        <f t="shared" si="34"/>
        <v>0</v>
      </c>
      <c r="J110" s="49">
        <v>20322</v>
      </c>
      <c r="K110" s="50">
        <v>20614.650000000001</v>
      </c>
    </row>
    <row r="111" spans="1:11" ht="31.5" x14ac:dyDescent="0.25">
      <c r="A111" s="58"/>
      <c r="B111" s="44">
        <v>42</v>
      </c>
      <c r="C111" s="45" t="s">
        <v>116</v>
      </c>
      <c r="D111" s="23">
        <f t="shared" si="22"/>
        <v>20029.57</v>
      </c>
      <c r="E111" s="49">
        <f t="shared" ref="E111:I111" si="35">E112+E115+E117</f>
        <v>17579.57</v>
      </c>
      <c r="F111" s="49">
        <f t="shared" si="35"/>
        <v>0</v>
      </c>
      <c r="G111" s="49">
        <f t="shared" si="35"/>
        <v>1400</v>
      </c>
      <c r="H111" s="49">
        <f t="shared" si="35"/>
        <v>1050</v>
      </c>
      <c r="I111" s="49">
        <f t="shared" si="35"/>
        <v>0</v>
      </c>
      <c r="J111" s="49">
        <v>20322</v>
      </c>
      <c r="K111" s="50">
        <v>20614.650000000001</v>
      </c>
    </row>
    <row r="112" spans="1:11" ht="15.75" x14ac:dyDescent="0.25">
      <c r="A112" s="58"/>
      <c r="B112" s="44">
        <v>422</v>
      </c>
      <c r="C112" s="28" t="s">
        <v>122</v>
      </c>
      <c r="D112" s="23">
        <f t="shared" si="22"/>
        <v>0</v>
      </c>
      <c r="E112" s="49">
        <f t="shared" ref="E112:K112" si="36">SUM(E113:E114)</f>
        <v>0</v>
      </c>
      <c r="F112" s="49">
        <f t="shared" si="36"/>
        <v>0</v>
      </c>
      <c r="G112" s="49">
        <f t="shared" si="36"/>
        <v>0</v>
      </c>
      <c r="H112" s="49">
        <f t="shared" si="36"/>
        <v>0</v>
      </c>
      <c r="I112" s="49">
        <f t="shared" si="36"/>
        <v>0</v>
      </c>
      <c r="J112" s="49"/>
      <c r="K112" s="50">
        <f t="shared" si="36"/>
        <v>0</v>
      </c>
    </row>
    <row r="113" spans="1:11" ht="15.75" x14ac:dyDescent="0.25">
      <c r="A113" s="58" t="s">
        <v>187</v>
      </c>
      <c r="B113" s="60">
        <v>4221</v>
      </c>
      <c r="C113" s="59" t="s">
        <v>125</v>
      </c>
      <c r="D113" s="23">
        <f t="shared" si="22"/>
        <v>0</v>
      </c>
      <c r="E113" s="35"/>
      <c r="F113" s="35"/>
      <c r="G113" s="35"/>
      <c r="H113" s="35"/>
      <c r="I113" s="35"/>
      <c r="J113" s="35"/>
      <c r="K113" s="36"/>
    </row>
    <row r="114" spans="1:11" ht="15.75" x14ac:dyDescent="0.25">
      <c r="A114" s="58" t="s">
        <v>188</v>
      </c>
      <c r="B114" s="60">
        <v>4227</v>
      </c>
      <c r="C114" s="59" t="s">
        <v>138</v>
      </c>
      <c r="D114" s="23">
        <f t="shared" si="22"/>
        <v>0</v>
      </c>
      <c r="E114" s="35"/>
      <c r="F114" s="35"/>
      <c r="G114" s="35"/>
      <c r="H114" s="35"/>
      <c r="I114" s="35"/>
      <c r="J114" s="35"/>
      <c r="K114" s="36"/>
    </row>
    <row r="115" spans="1:11" ht="15.75" x14ac:dyDescent="0.25">
      <c r="A115" s="58"/>
      <c r="B115" s="44">
        <v>423</v>
      </c>
      <c r="C115" s="28" t="s">
        <v>140</v>
      </c>
      <c r="D115" s="23">
        <f t="shared" si="22"/>
        <v>0</v>
      </c>
      <c r="E115" s="49">
        <f t="shared" ref="E115:I115" si="37">SUM(E116)</f>
        <v>0</v>
      </c>
      <c r="F115" s="49">
        <f t="shared" si="37"/>
        <v>0</v>
      </c>
      <c r="G115" s="49">
        <f t="shared" si="37"/>
        <v>0</v>
      </c>
      <c r="H115" s="49">
        <f t="shared" si="37"/>
        <v>0</v>
      </c>
      <c r="I115" s="49">
        <f t="shared" si="37"/>
        <v>0</v>
      </c>
      <c r="J115" s="49"/>
      <c r="K115" s="50"/>
    </row>
    <row r="116" spans="1:11" ht="15.75" x14ac:dyDescent="0.25">
      <c r="A116" s="58" t="s">
        <v>149</v>
      </c>
      <c r="B116" s="60">
        <v>4231</v>
      </c>
      <c r="C116" s="59" t="s">
        <v>142</v>
      </c>
      <c r="D116" s="23">
        <f t="shared" si="22"/>
        <v>0</v>
      </c>
      <c r="E116" s="35"/>
      <c r="F116" s="35"/>
      <c r="G116" s="35"/>
      <c r="H116" s="35"/>
      <c r="I116" s="35"/>
      <c r="J116" s="35"/>
      <c r="K116" s="36"/>
    </row>
    <row r="117" spans="1:11" ht="31.5" x14ac:dyDescent="0.25">
      <c r="A117" s="46"/>
      <c r="B117" s="61" t="s">
        <v>189</v>
      </c>
      <c r="C117" s="62" t="s">
        <v>190</v>
      </c>
      <c r="D117" s="23">
        <f t="shared" si="22"/>
        <v>20029.57</v>
      </c>
      <c r="E117" s="49">
        <f t="shared" ref="E117:I117" si="38">SUM(E118)</f>
        <v>17579.57</v>
      </c>
      <c r="F117" s="49">
        <f t="shared" si="38"/>
        <v>0</v>
      </c>
      <c r="G117" s="49">
        <f t="shared" si="38"/>
        <v>1400</v>
      </c>
      <c r="H117" s="49">
        <f t="shared" si="38"/>
        <v>1050</v>
      </c>
      <c r="I117" s="49">
        <f t="shared" si="38"/>
        <v>0</v>
      </c>
      <c r="J117" s="49"/>
      <c r="K117" s="50"/>
    </row>
    <row r="118" spans="1:11" ht="15.75" x14ac:dyDescent="0.25">
      <c r="A118" s="58" t="s">
        <v>191</v>
      </c>
      <c r="B118" s="51" t="s">
        <v>192</v>
      </c>
      <c r="C118" s="40" t="s">
        <v>193</v>
      </c>
      <c r="D118" s="23">
        <f t="shared" si="22"/>
        <v>20029.57</v>
      </c>
      <c r="E118" s="35">
        <v>17579.57</v>
      </c>
      <c r="F118" s="35"/>
      <c r="G118" s="35">
        <v>1400</v>
      </c>
      <c r="H118" s="35">
        <v>1050</v>
      </c>
      <c r="I118" s="35"/>
      <c r="J118" s="35"/>
      <c r="K118" s="36"/>
    </row>
    <row r="119" spans="1:11" ht="15.75" x14ac:dyDescent="0.25">
      <c r="A119" s="201" t="s">
        <v>243</v>
      </c>
      <c r="B119" s="210"/>
      <c r="C119" s="210"/>
      <c r="D119" s="23">
        <f t="shared" si="22"/>
        <v>0</v>
      </c>
      <c r="E119" s="41">
        <f t="shared" ref="E119:K122" si="39">E120</f>
        <v>0</v>
      </c>
      <c r="F119" s="41">
        <f t="shared" si="39"/>
        <v>0</v>
      </c>
      <c r="G119" s="41">
        <f t="shared" si="39"/>
        <v>0</v>
      </c>
      <c r="H119" s="41">
        <f t="shared" si="39"/>
        <v>0</v>
      </c>
      <c r="I119" s="41">
        <f t="shared" si="39"/>
        <v>0</v>
      </c>
      <c r="J119" s="41">
        <f t="shared" si="39"/>
        <v>0</v>
      </c>
      <c r="K119" s="42">
        <f t="shared" si="39"/>
        <v>0</v>
      </c>
    </row>
    <row r="120" spans="1:11" ht="15.75" x14ac:dyDescent="0.25">
      <c r="A120" s="63"/>
      <c r="B120" s="64">
        <v>3</v>
      </c>
      <c r="C120" s="28" t="s">
        <v>15</v>
      </c>
      <c r="D120" s="23">
        <f t="shared" si="22"/>
        <v>0</v>
      </c>
      <c r="E120" s="41">
        <f t="shared" si="39"/>
        <v>0</v>
      </c>
      <c r="F120" s="41">
        <f t="shared" si="39"/>
        <v>0</v>
      </c>
      <c r="G120" s="41">
        <f t="shared" si="39"/>
        <v>0</v>
      </c>
      <c r="H120" s="41">
        <f t="shared" si="39"/>
        <v>0</v>
      </c>
      <c r="I120" s="41">
        <f t="shared" si="39"/>
        <v>0</v>
      </c>
      <c r="J120" s="41">
        <f t="shared" si="39"/>
        <v>0</v>
      </c>
      <c r="K120" s="42">
        <f t="shared" si="39"/>
        <v>0</v>
      </c>
    </row>
    <row r="121" spans="1:11" ht="15.75" x14ac:dyDescent="0.25">
      <c r="A121" s="63"/>
      <c r="B121" s="64">
        <v>32</v>
      </c>
      <c r="C121" s="28" t="s">
        <v>17</v>
      </c>
      <c r="D121" s="23">
        <f t="shared" si="22"/>
        <v>0</v>
      </c>
      <c r="E121" s="41">
        <f t="shared" si="39"/>
        <v>0</v>
      </c>
      <c r="F121" s="41">
        <f t="shared" si="39"/>
        <v>0</v>
      </c>
      <c r="G121" s="41">
        <f t="shared" si="39"/>
        <v>0</v>
      </c>
      <c r="H121" s="41">
        <f t="shared" si="39"/>
        <v>0</v>
      </c>
      <c r="I121" s="41">
        <f t="shared" si="39"/>
        <v>0</v>
      </c>
      <c r="J121" s="41"/>
      <c r="K121" s="42">
        <f t="shared" si="39"/>
        <v>0</v>
      </c>
    </row>
    <row r="122" spans="1:11" ht="15.75" x14ac:dyDescent="0.25">
      <c r="A122" s="63"/>
      <c r="B122" s="64">
        <v>329</v>
      </c>
      <c r="C122" s="28" t="s">
        <v>83</v>
      </c>
      <c r="D122" s="23">
        <f t="shared" si="22"/>
        <v>0</v>
      </c>
      <c r="E122" s="41">
        <f t="shared" si="39"/>
        <v>0</v>
      </c>
      <c r="F122" s="41">
        <f t="shared" si="39"/>
        <v>0</v>
      </c>
      <c r="G122" s="41">
        <f t="shared" si="39"/>
        <v>0</v>
      </c>
      <c r="H122" s="41">
        <f t="shared" si="39"/>
        <v>0</v>
      </c>
      <c r="I122" s="41">
        <f t="shared" si="39"/>
        <v>0</v>
      </c>
      <c r="J122" s="41"/>
      <c r="K122" s="42"/>
    </row>
    <row r="123" spans="1:11" ht="16.5" thickBot="1" x14ac:dyDescent="0.3">
      <c r="A123" s="65" t="s">
        <v>194</v>
      </c>
      <c r="B123" s="66" t="s">
        <v>97</v>
      </c>
      <c r="C123" s="67" t="s">
        <v>98</v>
      </c>
      <c r="D123" s="23">
        <f t="shared" si="22"/>
        <v>0</v>
      </c>
      <c r="E123" s="68"/>
      <c r="F123" s="68"/>
      <c r="G123" s="68"/>
      <c r="H123" s="68"/>
      <c r="I123" s="68"/>
      <c r="J123" s="68"/>
      <c r="K123" s="69"/>
    </row>
    <row r="124" spans="1:11" ht="17.25" thickTop="1" thickBot="1" x14ac:dyDescent="0.3">
      <c r="A124" s="70" t="s">
        <v>195</v>
      </c>
      <c r="B124" s="71"/>
      <c r="C124" s="72"/>
      <c r="D124" s="149">
        <f>D11</f>
        <v>12497987.160000002</v>
      </c>
      <c r="E124" s="149">
        <f t="shared" ref="E124:K124" si="40">E11</f>
        <v>1728365.36</v>
      </c>
      <c r="F124" s="149">
        <f t="shared" si="40"/>
        <v>10084716.280000001</v>
      </c>
      <c r="G124" s="149">
        <f t="shared" si="40"/>
        <v>102259.54999999999</v>
      </c>
      <c r="H124" s="149">
        <f t="shared" si="40"/>
        <v>563376.67000000004</v>
      </c>
      <c r="I124" s="149">
        <f t="shared" si="40"/>
        <v>19269.3</v>
      </c>
      <c r="J124" s="149">
        <f t="shared" si="40"/>
        <v>12735199.540000001</v>
      </c>
      <c r="K124" s="150">
        <f t="shared" si="40"/>
        <v>12976399.25</v>
      </c>
    </row>
    <row r="125" spans="1:11" ht="16.5" thickTop="1" x14ac:dyDescent="0.25">
      <c r="A125" s="1"/>
      <c r="B125" s="2"/>
      <c r="C125" s="2"/>
      <c r="D125" s="73"/>
      <c r="E125" s="2"/>
      <c r="F125" s="2"/>
      <c r="G125" s="2"/>
      <c r="H125" s="2"/>
      <c r="I125" s="2"/>
      <c r="J125" s="2"/>
      <c r="K125" s="2"/>
    </row>
    <row r="126" spans="1:11" ht="15.75" x14ac:dyDescent="0.25">
      <c r="A126" s="74" t="s">
        <v>196</v>
      </c>
      <c r="B126" s="2"/>
      <c r="C126" s="2"/>
      <c r="D126" s="2"/>
      <c r="E126" s="75"/>
      <c r="F126" s="2"/>
      <c r="G126" s="76" t="s">
        <v>197</v>
      </c>
      <c r="H126" s="2"/>
      <c r="I126" s="2"/>
      <c r="J126" s="2"/>
      <c r="K126" s="2"/>
    </row>
    <row r="127" spans="1:11" ht="15.75" x14ac:dyDescent="0.25">
      <c r="A127" s="1"/>
      <c r="B127" s="2"/>
      <c r="C127" s="2"/>
      <c r="D127" s="2"/>
      <c r="E127" s="75"/>
      <c r="F127" s="2"/>
      <c r="G127" s="2"/>
      <c r="H127" s="2"/>
      <c r="I127" s="2"/>
      <c r="J127" s="207"/>
      <c r="K127" s="207"/>
    </row>
    <row r="128" spans="1:11" ht="15.75" x14ac:dyDescent="0.25">
      <c r="A128" s="1"/>
      <c r="B128" s="2"/>
      <c r="C128" s="2"/>
      <c r="D128" s="2"/>
      <c r="E128" s="75"/>
      <c r="F128" s="2"/>
      <c r="G128" s="76"/>
      <c r="H128" s="2"/>
      <c r="I128" s="2"/>
      <c r="J128" s="2"/>
      <c r="K128" s="2"/>
    </row>
    <row r="129" spans="1:11" ht="15.75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mergeCells count="26">
    <mergeCell ref="J127:K127"/>
    <mergeCell ref="A93:C93"/>
    <mergeCell ref="A98:C98"/>
    <mergeCell ref="A103:C103"/>
    <mergeCell ref="A119:C119"/>
    <mergeCell ref="A88:C88"/>
    <mergeCell ref="J7:J8"/>
    <mergeCell ref="K7:K8"/>
    <mergeCell ref="A11:C11"/>
    <mergeCell ref="A12:C12"/>
    <mergeCell ref="G7:G8"/>
    <mergeCell ref="H7:H8"/>
    <mergeCell ref="I7:I8"/>
    <mergeCell ref="A14:C14"/>
    <mergeCell ref="A61:C61"/>
    <mergeCell ref="A82:C82"/>
    <mergeCell ref="A83:C83"/>
    <mergeCell ref="A13:C13"/>
    <mergeCell ref="J1:K1"/>
    <mergeCell ref="A2:K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58" fitToHeight="0" orientation="landscape" r:id="rId1"/>
  <rowBreaks count="2" manualBreakCount="2">
    <brk id="46" max="10" man="1"/>
    <brk id="9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5" sqref="A5:H6"/>
    </sheetView>
  </sheetViews>
  <sheetFormatPr defaultRowHeight="15" x14ac:dyDescent="0.25"/>
  <cols>
    <col min="2" max="2" width="6.140625" customWidth="1"/>
    <col min="3" max="3" width="24.7109375" customWidth="1"/>
    <col min="4" max="4" width="26.7109375" bestFit="1" customWidth="1"/>
    <col min="5" max="5" width="17.7109375" customWidth="1"/>
    <col min="6" max="6" width="19.7109375" customWidth="1"/>
    <col min="7" max="7" width="12.140625" customWidth="1"/>
  </cols>
  <sheetData>
    <row r="1" spans="1:8" x14ac:dyDescent="0.25">
      <c r="A1" s="212" t="s">
        <v>254</v>
      </c>
      <c r="B1" s="212"/>
      <c r="C1" s="212"/>
      <c r="D1" s="146"/>
      <c r="E1" s="146"/>
      <c r="F1" s="146"/>
      <c r="G1" s="146"/>
      <c r="H1" s="146"/>
    </row>
    <row r="2" spans="1:8" x14ac:dyDescent="0.25">
      <c r="A2" s="212" t="s">
        <v>255</v>
      </c>
      <c r="B2" s="212"/>
      <c r="C2" s="212"/>
      <c r="D2" s="146"/>
      <c r="E2" s="146"/>
      <c r="F2" s="146"/>
      <c r="G2" s="146"/>
      <c r="H2" s="146"/>
    </row>
    <row r="3" spans="1:8" x14ac:dyDescent="0.25">
      <c r="A3" s="212" t="s">
        <v>256</v>
      </c>
      <c r="B3" s="213"/>
      <c r="C3" s="213"/>
      <c r="D3" s="146"/>
      <c r="E3" s="146"/>
      <c r="F3" s="146"/>
      <c r="G3" s="146"/>
      <c r="H3" s="146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x14ac:dyDescent="0.25">
      <c r="A5" s="214" t="s">
        <v>293</v>
      </c>
      <c r="B5" s="215"/>
      <c r="C5" s="215"/>
      <c r="D5" s="215"/>
      <c r="E5" s="215"/>
      <c r="F5" s="215"/>
      <c r="G5" s="215"/>
      <c r="H5" s="215"/>
    </row>
    <row r="6" spans="1:8" x14ac:dyDescent="0.25">
      <c r="A6" s="215"/>
      <c r="B6" s="215"/>
      <c r="C6" s="215"/>
      <c r="D6" s="215"/>
      <c r="E6" s="215"/>
      <c r="F6" s="215"/>
      <c r="G6" s="215"/>
      <c r="H6" s="215"/>
    </row>
    <row r="7" spans="1:8" x14ac:dyDescent="0.25">
      <c r="A7" s="146"/>
      <c r="B7" s="146"/>
      <c r="C7" s="146"/>
      <c r="D7" s="146"/>
      <c r="E7" s="146"/>
      <c r="F7" s="146"/>
      <c r="G7" s="146"/>
      <c r="H7" s="146"/>
    </row>
    <row r="8" spans="1:8" ht="30.75" customHeight="1" x14ac:dyDescent="0.25">
      <c r="A8" s="152" t="s">
        <v>257</v>
      </c>
      <c r="B8" s="152" t="s">
        <v>258</v>
      </c>
      <c r="C8" s="152" t="s">
        <v>259</v>
      </c>
      <c r="D8" s="152" t="s">
        <v>260</v>
      </c>
      <c r="E8" s="152" t="s">
        <v>261</v>
      </c>
      <c r="F8" s="152" t="s">
        <v>262</v>
      </c>
      <c r="G8" s="152" t="s">
        <v>263</v>
      </c>
      <c r="H8" s="153" t="s">
        <v>264</v>
      </c>
    </row>
    <row r="9" spans="1:8" x14ac:dyDescent="0.25">
      <c r="A9" s="154" t="s">
        <v>265</v>
      </c>
      <c r="B9" s="154" t="s">
        <v>265</v>
      </c>
      <c r="C9" s="154" t="s">
        <v>266</v>
      </c>
      <c r="D9" s="155" t="s">
        <v>267</v>
      </c>
      <c r="E9" s="154">
        <v>40000</v>
      </c>
      <c r="F9" s="154" t="s">
        <v>268</v>
      </c>
      <c r="G9" s="154"/>
      <c r="H9" s="156">
        <v>3221</v>
      </c>
    </row>
    <row r="10" spans="1:8" x14ac:dyDescent="0.25">
      <c r="A10" s="154" t="s">
        <v>269</v>
      </c>
      <c r="B10" s="154" t="s">
        <v>269</v>
      </c>
      <c r="C10" s="154" t="s">
        <v>270</v>
      </c>
      <c r="D10" s="155" t="s">
        <v>271</v>
      </c>
      <c r="E10" s="154">
        <v>20000</v>
      </c>
      <c r="F10" s="154" t="s">
        <v>268</v>
      </c>
      <c r="G10" s="154"/>
      <c r="H10" s="156">
        <v>3221</v>
      </c>
    </row>
    <row r="11" spans="1:8" x14ac:dyDescent="0.25">
      <c r="A11" s="154" t="s">
        <v>272</v>
      </c>
      <c r="B11" s="154" t="s">
        <v>272</v>
      </c>
      <c r="C11" s="154" t="s">
        <v>273</v>
      </c>
      <c r="D11" s="155" t="s">
        <v>274</v>
      </c>
      <c r="E11" s="154">
        <v>100000</v>
      </c>
      <c r="F11" s="154" t="s">
        <v>275</v>
      </c>
      <c r="G11" s="154" t="s">
        <v>276</v>
      </c>
      <c r="H11" s="156">
        <v>3223</v>
      </c>
    </row>
    <row r="12" spans="1:8" x14ac:dyDescent="0.25">
      <c r="A12" s="154" t="s">
        <v>277</v>
      </c>
      <c r="B12" s="154" t="s">
        <v>277</v>
      </c>
      <c r="C12" s="154" t="s">
        <v>278</v>
      </c>
      <c r="D12" s="155" t="s">
        <v>279</v>
      </c>
      <c r="E12" s="154">
        <v>360000</v>
      </c>
      <c r="F12" s="154" t="s">
        <v>275</v>
      </c>
      <c r="G12" s="154" t="s">
        <v>276</v>
      </c>
      <c r="H12" s="156">
        <v>3223</v>
      </c>
    </row>
    <row r="13" spans="1:8" x14ac:dyDescent="0.25">
      <c r="A13" s="154" t="s">
        <v>280</v>
      </c>
      <c r="B13" s="154" t="s">
        <v>280</v>
      </c>
      <c r="C13" s="154" t="s">
        <v>281</v>
      </c>
      <c r="D13" s="155" t="s">
        <v>282</v>
      </c>
      <c r="E13" s="154">
        <v>40000</v>
      </c>
      <c r="F13" s="154" t="s">
        <v>268</v>
      </c>
      <c r="G13" s="154"/>
      <c r="H13" s="156">
        <v>4221</v>
      </c>
    </row>
    <row r="14" spans="1:8" x14ac:dyDescent="0.25">
      <c r="A14" s="154" t="s">
        <v>283</v>
      </c>
      <c r="B14" s="154" t="s">
        <v>283</v>
      </c>
      <c r="C14" s="154" t="s">
        <v>284</v>
      </c>
      <c r="D14" s="155" t="s">
        <v>285</v>
      </c>
      <c r="E14" s="154">
        <v>55000</v>
      </c>
      <c r="F14" s="154" t="s">
        <v>268</v>
      </c>
      <c r="G14" s="154"/>
      <c r="H14" s="156">
        <v>4221</v>
      </c>
    </row>
    <row r="16" spans="1:8" x14ac:dyDescent="0.25">
      <c r="A16" s="216" t="s">
        <v>292</v>
      </c>
      <c r="B16" s="216"/>
      <c r="C16" s="216"/>
      <c r="D16" s="216"/>
      <c r="E16" s="216"/>
      <c r="F16" s="216"/>
    </row>
    <row r="17" spans="1:7" x14ac:dyDescent="0.25">
      <c r="A17" s="157"/>
      <c r="B17" s="157"/>
      <c r="C17" s="157"/>
      <c r="D17" s="157"/>
      <c r="E17" s="157"/>
      <c r="F17" s="157"/>
    </row>
    <row r="18" spans="1:7" x14ac:dyDescent="0.25">
      <c r="A18" s="217" t="s">
        <v>286</v>
      </c>
      <c r="B18" s="217"/>
      <c r="C18" s="217"/>
      <c r="D18" s="217"/>
      <c r="E18" s="217"/>
      <c r="F18" s="217"/>
      <c r="G18" s="217"/>
    </row>
    <row r="19" spans="1:7" x14ac:dyDescent="0.25">
      <c r="A19" s="217"/>
      <c r="B19" s="217"/>
      <c r="C19" s="217"/>
      <c r="D19" s="217"/>
      <c r="E19" s="217"/>
      <c r="F19" s="217"/>
      <c r="G19" s="217"/>
    </row>
    <row r="20" spans="1:7" x14ac:dyDescent="0.25">
      <c r="A20" s="158"/>
      <c r="B20" s="158"/>
      <c r="C20" s="158"/>
      <c r="D20" s="158"/>
      <c r="E20" s="158"/>
      <c r="F20" s="158"/>
      <c r="G20" s="158"/>
    </row>
    <row r="21" spans="1:7" x14ac:dyDescent="0.25">
      <c r="A21" s="158"/>
      <c r="B21" s="158"/>
      <c r="C21" s="158"/>
      <c r="D21" s="158"/>
      <c r="E21" s="158"/>
      <c r="F21" s="158"/>
      <c r="G21" s="158"/>
    </row>
    <row r="22" spans="1:7" x14ac:dyDescent="0.25">
      <c r="A22" s="159" t="s">
        <v>287</v>
      </c>
      <c r="B22" s="159"/>
      <c r="C22" s="159"/>
      <c r="F22" s="160" t="s">
        <v>288</v>
      </c>
    </row>
    <row r="23" spans="1:7" x14ac:dyDescent="0.25">
      <c r="A23" s="159" t="s">
        <v>289</v>
      </c>
      <c r="B23" s="159"/>
      <c r="C23" s="159"/>
      <c r="F23" s="160"/>
    </row>
    <row r="24" spans="1:7" x14ac:dyDescent="0.25">
      <c r="A24" s="211" t="s">
        <v>290</v>
      </c>
      <c r="B24" s="211"/>
      <c r="C24" s="211"/>
      <c r="F24" s="161" t="s">
        <v>291</v>
      </c>
    </row>
  </sheetData>
  <mergeCells count="7">
    <mergeCell ref="A24:C24"/>
    <mergeCell ref="A1:C1"/>
    <mergeCell ref="A2:C2"/>
    <mergeCell ref="A3:C3"/>
    <mergeCell ref="A5:H6"/>
    <mergeCell ref="A16:F16"/>
    <mergeCell ref="A18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28" zoomScale="70" zoomScaleNormal="70" workbookViewId="0">
      <selection activeCell="I34" sqref="I34"/>
    </sheetView>
  </sheetViews>
  <sheetFormatPr defaultRowHeight="15" x14ac:dyDescent="0.25"/>
  <cols>
    <col min="1" max="1" width="38.140625" customWidth="1"/>
    <col min="2" max="2" width="69.42578125" customWidth="1"/>
  </cols>
  <sheetData>
    <row r="1" spans="1:2" ht="18" x14ac:dyDescent="0.25">
      <c r="A1" s="218" t="s">
        <v>294</v>
      </c>
      <c r="B1" s="219"/>
    </row>
    <row r="2" spans="1:2" x14ac:dyDescent="0.25">
      <c r="A2" s="220"/>
      <c r="B2" s="219"/>
    </row>
    <row r="3" spans="1:2" x14ac:dyDescent="0.25">
      <c r="A3" s="220"/>
      <c r="B3" s="219"/>
    </row>
    <row r="4" spans="1:2" x14ac:dyDescent="0.25">
      <c r="A4" s="221" t="s">
        <v>295</v>
      </c>
      <c r="B4" s="219" t="s">
        <v>254</v>
      </c>
    </row>
    <row r="5" spans="1:2" x14ac:dyDescent="0.25">
      <c r="A5" s="221"/>
      <c r="B5" s="219" t="s">
        <v>296</v>
      </c>
    </row>
    <row r="6" spans="1:2" x14ac:dyDescent="0.25">
      <c r="A6" s="221" t="s">
        <v>297</v>
      </c>
      <c r="B6" s="219" t="s">
        <v>298</v>
      </c>
    </row>
    <row r="7" spans="1:2" x14ac:dyDescent="0.25">
      <c r="A7" s="221"/>
      <c r="B7" s="219" t="s">
        <v>299</v>
      </c>
    </row>
    <row r="8" spans="1:2" x14ac:dyDescent="0.25">
      <c r="A8" s="222"/>
      <c r="B8" s="219" t="s">
        <v>300</v>
      </c>
    </row>
    <row r="9" spans="1:2" ht="16.5" thickBot="1" x14ac:dyDescent="0.3">
      <c r="A9" s="223"/>
      <c r="B9" s="219" t="s">
        <v>301</v>
      </c>
    </row>
    <row r="10" spans="1:2" x14ac:dyDescent="0.25">
      <c r="A10" s="224" t="s">
        <v>302</v>
      </c>
      <c r="B10" s="225" t="s">
        <v>303</v>
      </c>
    </row>
    <row r="11" spans="1:2" ht="42" customHeight="1" x14ac:dyDescent="0.25">
      <c r="A11" s="226"/>
      <c r="B11" s="227"/>
    </row>
    <row r="12" spans="1:2" x14ac:dyDescent="0.25">
      <c r="A12" s="228" t="s">
        <v>304</v>
      </c>
      <c r="B12" s="229" t="s">
        <v>305</v>
      </c>
    </row>
    <row r="13" spans="1:2" x14ac:dyDescent="0.25">
      <c r="A13" s="230"/>
      <c r="B13" s="231"/>
    </row>
    <row r="14" spans="1:2" x14ac:dyDescent="0.25">
      <c r="A14" s="230"/>
      <c r="B14" s="231"/>
    </row>
    <row r="15" spans="1:2" x14ac:dyDescent="0.25">
      <c r="A15" s="230"/>
      <c r="B15" s="231"/>
    </row>
    <row r="16" spans="1:2" x14ac:dyDescent="0.25">
      <c r="A16" s="230"/>
      <c r="B16" s="231"/>
    </row>
    <row r="17" spans="1:2" x14ac:dyDescent="0.25">
      <c r="A17" s="230"/>
      <c r="B17" s="231"/>
    </row>
    <row r="18" spans="1:2" ht="48" customHeight="1" x14ac:dyDescent="0.25">
      <c r="A18" s="226"/>
      <c r="B18" s="227"/>
    </row>
    <row r="19" spans="1:2" x14ac:dyDescent="0.25">
      <c r="A19" s="228" t="s">
        <v>306</v>
      </c>
      <c r="B19" s="229" t="s">
        <v>307</v>
      </c>
    </row>
    <row r="20" spans="1:2" x14ac:dyDescent="0.25">
      <c r="A20" s="230"/>
      <c r="B20" s="231"/>
    </row>
    <row r="21" spans="1:2" ht="138" customHeight="1" x14ac:dyDescent="0.25">
      <c r="A21" s="226"/>
      <c r="B21" s="227"/>
    </row>
    <row r="22" spans="1:2" x14ac:dyDescent="0.25">
      <c r="A22" s="228" t="s">
        <v>308</v>
      </c>
      <c r="B22" s="229" t="s">
        <v>309</v>
      </c>
    </row>
    <row r="23" spans="1:2" x14ac:dyDescent="0.25">
      <c r="A23" s="230"/>
      <c r="B23" s="231"/>
    </row>
    <row r="24" spans="1:2" x14ac:dyDescent="0.25">
      <c r="A24" s="230"/>
      <c r="B24" s="231"/>
    </row>
    <row r="25" spans="1:2" ht="218.25" customHeight="1" x14ac:dyDescent="0.25">
      <c r="A25" s="226"/>
      <c r="B25" s="227"/>
    </row>
    <row r="26" spans="1:2" x14ac:dyDescent="0.25">
      <c r="A26" s="228" t="s">
        <v>310</v>
      </c>
      <c r="B26" s="229" t="s">
        <v>311</v>
      </c>
    </row>
    <row r="27" spans="1:2" x14ac:dyDescent="0.25">
      <c r="A27" s="230"/>
      <c r="B27" s="231"/>
    </row>
    <row r="28" spans="1:2" ht="73.5" customHeight="1" x14ac:dyDescent="0.25">
      <c r="A28" s="226"/>
      <c r="B28" s="227"/>
    </row>
    <row r="29" spans="1:2" x14ac:dyDescent="0.25">
      <c r="A29" s="228" t="s">
        <v>312</v>
      </c>
      <c r="B29" s="229" t="s">
        <v>315</v>
      </c>
    </row>
    <row r="30" spans="1:2" x14ac:dyDescent="0.25">
      <c r="A30" s="230"/>
      <c r="B30" s="231"/>
    </row>
    <row r="31" spans="1:2" x14ac:dyDescent="0.25">
      <c r="A31" s="230"/>
      <c r="B31" s="231"/>
    </row>
    <row r="32" spans="1:2" x14ac:dyDescent="0.25">
      <c r="A32" s="230"/>
      <c r="B32" s="231"/>
    </row>
    <row r="33" spans="1:2" x14ac:dyDescent="0.25">
      <c r="A33" s="230"/>
      <c r="B33" s="231"/>
    </row>
    <row r="34" spans="1:2" ht="80.25" customHeight="1" x14ac:dyDescent="0.25">
      <c r="A34" s="226"/>
      <c r="B34" s="227"/>
    </row>
    <row r="35" spans="1:2" x14ac:dyDescent="0.25">
      <c r="A35" s="228" t="s">
        <v>313</v>
      </c>
      <c r="B35" s="229" t="s">
        <v>314</v>
      </c>
    </row>
    <row r="36" spans="1:2" x14ac:dyDescent="0.25">
      <c r="A36" s="230"/>
      <c r="B36" s="231"/>
    </row>
    <row r="37" spans="1:2" x14ac:dyDescent="0.25">
      <c r="A37" s="230"/>
      <c r="B37" s="231"/>
    </row>
    <row r="38" spans="1:2" x14ac:dyDescent="0.25">
      <c r="A38" s="230"/>
      <c r="B38" s="231"/>
    </row>
    <row r="39" spans="1:2" x14ac:dyDescent="0.25">
      <c r="A39" s="230"/>
      <c r="B39" s="231"/>
    </row>
    <row r="40" spans="1:2" ht="33" customHeight="1" thickBot="1" x14ac:dyDescent="0.3">
      <c r="A40" s="232"/>
      <c r="B40" s="233"/>
    </row>
  </sheetData>
  <mergeCells count="14">
    <mergeCell ref="A35:A40"/>
    <mergeCell ref="B35:B40"/>
    <mergeCell ref="A22:A25"/>
    <mergeCell ref="B22:B25"/>
    <mergeCell ref="A26:A28"/>
    <mergeCell ref="B26:B28"/>
    <mergeCell ref="A29:A34"/>
    <mergeCell ref="B29:B34"/>
    <mergeCell ref="A10:A11"/>
    <mergeCell ref="B10:B11"/>
    <mergeCell ref="A12:A18"/>
    <mergeCell ref="B12:B18"/>
    <mergeCell ref="A19:A21"/>
    <mergeCell ref="B19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OPĆI DIO</vt:lpstr>
      <vt:lpstr>PLAN PRIHODA</vt:lpstr>
      <vt:lpstr>RASHODI</vt:lpstr>
      <vt:lpstr>PLAN NABAVE</vt:lpstr>
      <vt:lpstr>OBRAZLOŽENJE</vt:lpstr>
      <vt:lpstr>RASHODI!Podrucje_ispisa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</dc:creator>
  <cp:lastModifiedBy>Ankica</cp:lastModifiedBy>
  <cp:lastPrinted>2018-12-18T09:49:17Z</cp:lastPrinted>
  <dcterms:created xsi:type="dcterms:W3CDTF">2018-12-17T08:44:48Z</dcterms:created>
  <dcterms:modified xsi:type="dcterms:W3CDTF">2018-12-18T10:05:25Z</dcterms:modified>
</cp:coreProperties>
</file>